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tabRatio="577" activeTab="5"/>
  </bookViews>
  <sheets>
    <sheet name="Events" sheetId="1" r:id="rId1"/>
    <sheet name="BoysU13" sheetId="2" r:id="rId2"/>
    <sheet name="BoysU13scoring" sheetId="3" r:id="rId3"/>
    <sheet name="GirlsU13" sheetId="4" r:id="rId4"/>
    <sheet name="GirlsU13scoring" sheetId="5" r:id="rId5"/>
    <sheet name="Team score" sheetId="6" r:id="rId6"/>
  </sheets>
  <definedNames>
    <definedName name="_xlnm.Print_Area" localSheetId="1">'BoysU13'!$A$144:$E$196</definedName>
    <definedName name="_xlnm.Print_Area" localSheetId="3">'GirlsU13'!$B$31:$F$60</definedName>
  </definedNames>
  <calcPr fullCalcOnLoad="1"/>
</workbook>
</file>

<file path=xl/sharedStrings.xml><?xml version="1.0" encoding="utf-8"?>
<sst xmlns="http://schemas.openxmlformats.org/spreadsheetml/2006/main" count="376" uniqueCount="154">
  <si>
    <t xml:space="preserve">FOR PERSON DOING THE RESULTS </t>
  </si>
  <si>
    <t>The results sheets can be printed off once the athletes names are in.</t>
  </si>
  <si>
    <t>FOR TEAM MANAGERS</t>
  </si>
  <si>
    <t>Team managers will need to make sure that the athletes go to their correct event in each round.</t>
  </si>
  <si>
    <t>FODAC A</t>
  </si>
  <si>
    <t>FODAC B</t>
  </si>
  <si>
    <t>ROUND 1</t>
  </si>
  <si>
    <t>ROUND 2</t>
  </si>
  <si>
    <t>Girls</t>
  </si>
  <si>
    <t>Perf</t>
  </si>
  <si>
    <t>Points</t>
  </si>
  <si>
    <t>Time</t>
  </si>
  <si>
    <t>Boys</t>
  </si>
  <si>
    <t>SCORE</t>
  </si>
  <si>
    <t>Gloucester</t>
  </si>
  <si>
    <t>Match 1</t>
  </si>
  <si>
    <t>Match 2</t>
  </si>
  <si>
    <t>Match 3</t>
  </si>
  <si>
    <t>Cheltenham A</t>
  </si>
  <si>
    <t>Cheltenham B</t>
  </si>
  <si>
    <t>Cheltenham C</t>
  </si>
  <si>
    <t>Trial 1</t>
  </si>
  <si>
    <t>Trial 2</t>
  </si>
  <si>
    <t>Trial 3</t>
  </si>
  <si>
    <t>Best</t>
  </si>
  <si>
    <t>Position</t>
  </si>
  <si>
    <t>Heat 1</t>
  </si>
  <si>
    <t>Heat 2</t>
  </si>
  <si>
    <t>Heat 3</t>
  </si>
  <si>
    <t>Heat 4</t>
  </si>
  <si>
    <t>Heat 6</t>
  </si>
  <si>
    <t>Heat 5</t>
  </si>
  <si>
    <t>Lane</t>
  </si>
  <si>
    <t>Rank</t>
  </si>
  <si>
    <t>RANK</t>
  </si>
  <si>
    <t>Total Points</t>
  </si>
  <si>
    <t>Match Points</t>
  </si>
  <si>
    <t>Team</t>
  </si>
  <si>
    <t>SLJ</t>
  </si>
  <si>
    <t>Round 1</t>
  </si>
  <si>
    <t>Cheltenham D</t>
  </si>
  <si>
    <t>Guests</t>
  </si>
  <si>
    <t>Chepstow</t>
  </si>
  <si>
    <t>Izzy Worgan</t>
  </si>
  <si>
    <t>n2</t>
  </si>
  <si>
    <t>n3</t>
  </si>
  <si>
    <t>n4</t>
  </si>
  <si>
    <t>Gloucestershire Sportshall League</t>
  </si>
  <si>
    <t>U13 Boys</t>
  </si>
  <si>
    <t>Will Compton</t>
  </si>
  <si>
    <t>n1</t>
  </si>
  <si>
    <t>Shot</t>
  </si>
  <si>
    <t>4 x 2 lap Relay</t>
  </si>
  <si>
    <t>Individual Time Trial</t>
  </si>
  <si>
    <t>Club</t>
  </si>
  <si>
    <t>Athlete</t>
  </si>
  <si>
    <t>Move to earlier heat if lane available</t>
  </si>
  <si>
    <t>4 x 2 Relay</t>
  </si>
  <si>
    <t>U13 Girls</t>
  </si>
  <si>
    <t>4x2 Relay</t>
  </si>
  <si>
    <t>U13</t>
  </si>
  <si>
    <t>4 x 3 Relay</t>
  </si>
  <si>
    <t>4 lap TT      (non-scoring)</t>
  </si>
  <si>
    <t>When a name is changed in Girls U13 or Boys U13 the name will change on the results sheet and scoring sheet.</t>
  </si>
  <si>
    <t>6th November 2016</t>
  </si>
  <si>
    <t>Sam Smith</t>
  </si>
  <si>
    <t>Sam Broderick</t>
  </si>
  <si>
    <t>Oliver Risborough</t>
  </si>
  <si>
    <t>James Stanton</t>
  </si>
  <si>
    <t>Max Godden</t>
  </si>
  <si>
    <t>Chayse Hamilton</t>
  </si>
  <si>
    <t>Tim Smith</t>
  </si>
  <si>
    <t>Ben Ayres</t>
  </si>
  <si>
    <t>Adam Davis</t>
  </si>
  <si>
    <t>Archie Cross</t>
  </si>
  <si>
    <t>William Watson</t>
  </si>
  <si>
    <t>William Andrews-Flint</t>
  </si>
  <si>
    <t>Phillip Hunt</t>
  </si>
  <si>
    <t>Adam Grinnell</t>
  </si>
  <si>
    <t>Bede Marshall</t>
  </si>
  <si>
    <t>Charlie Roberts</t>
  </si>
  <si>
    <t>Harrison Ablett</t>
  </si>
  <si>
    <t>Max Holmes</t>
  </si>
  <si>
    <t>Sulaiman Ouiles</t>
  </si>
  <si>
    <t xml:space="preserve">Lamar </t>
  </si>
  <si>
    <t>n5</t>
  </si>
  <si>
    <t>n6</t>
  </si>
  <si>
    <t>n8</t>
  </si>
  <si>
    <t>n9</t>
  </si>
  <si>
    <t>n10</t>
  </si>
  <si>
    <t>Freddie Lancett</t>
  </si>
  <si>
    <t>Guest</t>
  </si>
  <si>
    <t>Molly-Mae Alsop</t>
  </si>
  <si>
    <t>Georgia Webb</t>
  </si>
  <si>
    <t>Emily Dandy</t>
  </si>
  <si>
    <t>Molly Gould</t>
  </si>
  <si>
    <t>Daisy Hall</t>
  </si>
  <si>
    <t>Lara Harding</t>
  </si>
  <si>
    <t>Georgie Newell</t>
  </si>
  <si>
    <t>Nicola Trowbridge</t>
  </si>
  <si>
    <t>Lily Smith</t>
  </si>
  <si>
    <t>Mia Daley</t>
  </si>
  <si>
    <t>Imogen Campling</t>
  </si>
  <si>
    <t>Maddie Carnes</t>
  </si>
  <si>
    <t>Lettie Jeavons</t>
  </si>
  <si>
    <t>Ellie Prosser</t>
  </si>
  <si>
    <t>Alex Crane</t>
  </si>
  <si>
    <t>Cheltenham E</t>
  </si>
  <si>
    <t>Amy Jackson-Fawkes</t>
  </si>
  <si>
    <t>Mollie Watts</t>
  </si>
  <si>
    <t>Lulu Thornley</t>
  </si>
  <si>
    <t>Olivia Williams</t>
  </si>
  <si>
    <t>Zea Levy</t>
  </si>
  <si>
    <t>Tillie Westwood</t>
  </si>
  <si>
    <t>Leigh Phillips</t>
  </si>
  <si>
    <t>Orla Delaney</t>
  </si>
  <si>
    <t>Fenn Wightman-Smith</t>
  </si>
  <si>
    <t>Romilly Wildin</t>
  </si>
  <si>
    <t>Lauren Bennett</t>
  </si>
  <si>
    <t>Maisey Harvey</t>
  </si>
  <si>
    <t>Mia Bishop</t>
  </si>
  <si>
    <t>Sophie Harvey</t>
  </si>
  <si>
    <t>Issy Chapman</t>
  </si>
  <si>
    <t>FODAC C</t>
  </si>
  <si>
    <t>FODAC D</t>
  </si>
  <si>
    <t>Erlina Ainsworth</t>
  </si>
  <si>
    <t>Vena</t>
  </si>
  <si>
    <t>Grace Treharne</t>
  </si>
  <si>
    <t>Jemma</t>
  </si>
  <si>
    <t>Grace Manley</t>
  </si>
  <si>
    <t>Phoebe Jones</t>
  </si>
  <si>
    <t>Emily Herron</t>
  </si>
  <si>
    <t>Amelia Bennett</t>
  </si>
  <si>
    <t>Gloucester A</t>
  </si>
  <si>
    <t>Gloucester B</t>
  </si>
  <si>
    <t>Hawah Bah</t>
  </si>
  <si>
    <t>Ayesha Diall</t>
  </si>
  <si>
    <t>Cerine Bouchireb</t>
  </si>
  <si>
    <t>Holly Attwool</t>
  </si>
  <si>
    <t>Heat 7</t>
  </si>
  <si>
    <t>Chelt A</t>
  </si>
  <si>
    <t>Chelt B</t>
  </si>
  <si>
    <t>Chelt C</t>
  </si>
  <si>
    <t>Chelt D</t>
  </si>
  <si>
    <t>Chelt E</t>
  </si>
  <si>
    <t>FOD A</t>
  </si>
  <si>
    <t>FOD B</t>
  </si>
  <si>
    <t>FOD C</t>
  </si>
  <si>
    <t>FOD D</t>
  </si>
  <si>
    <t>GL A</t>
  </si>
  <si>
    <t>GL B</t>
  </si>
  <si>
    <t>Heat 8</t>
  </si>
  <si>
    <t>Ben Darlow</t>
  </si>
  <si>
    <t>Seradeim Apostolakis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</si>
</sst>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3" fillId="34" borderId="0" xfId="46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34" borderId="15" xfId="4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NumberFormat="1" applyBorder="1" applyAlignment="1">
      <alignment/>
    </xf>
    <xf numFmtId="0" fontId="3" fillId="34" borderId="18" xfId="46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46" applyFont="1">
      <alignment/>
      <protection/>
    </xf>
    <xf numFmtId="0" fontId="3" fillId="0" borderId="13" xfId="46" applyFont="1" applyBorder="1">
      <alignment/>
      <protection/>
    </xf>
    <xf numFmtId="0" fontId="5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0" xfId="0" applyFont="1" applyAlignment="1">
      <alignment/>
    </xf>
    <xf numFmtId="0" fontId="10" fillId="35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35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46" applyFont="1" applyFill="1" applyBorder="1">
      <alignment/>
      <protection/>
    </xf>
    <xf numFmtId="0" fontId="3" fillId="0" borderId="13" xfId="46" applyFont="1" applyFill="1" applyBorder="1">
      <alignment/>
      <protection/>
    </xf>
    <xf numFmtId="0" fontId="6" fillId="0" borderId="0" xfId="46" applyFont="1" applyBorder="1" applyAlignment="1">
      <alignment vertical="top" wrapText="1"/>
      <protection/>
    </xf>
    <xf numFmtId="0" fontId="6" fillId="0" borderId="0" xfId="46" applyFont="1" applyFill="1" applyBorder="1" applyProtection="1">
      <alignment/>
      <protection locked="0"/>
    </xf>
    <xf numFmtId="0" fontId="6" fillId="0" borderId="0" xfId="46" applyFont="1" applyBorder="1" applyProtection="1">
      <alignment/>
      <protection locked="0"/>
    </xf>
    <xf numFmtId="0" fontId="0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>
      <alignment vertical="top" wrapText="1"/>
    </xf>
    <xf numFmtId="0" fontId="15" fillId="0" borderId="17" xfId="0" applyFont="1" applyBorder="1" applyAlignment="1">
      <alignment/>
    </xf>
    <xf numFmtId="0" fontId="3" fillId="35" borderId="13" xfId="46" applyFont="1" applyFill="1" applyBorder="1">
      <alignment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right"/>
    </xf>
    <xf numFmtId="0" fontId="0" fillId="35" borderId="14" xfId="0" applyFill="1" applyBorder="1" applyAlignment="1">
      <alignment/>
    </xf>
    <xf numFmtId="0" fontId="3" fillId="36" borderId="0" xfId="46" applyFont="1" applyFill="1" applyAlignment="1">
      <alignment horizontal="center"/>
      <protection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11" borderId="13" xfId="4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0" sqref="A10:F10"/>
    </sheetView>
  </sheetViews>
  <sheetFormatPr defaultColWidth="11.57421875" defaultRowHeight="27.75" customHeight="1"/>
  <cols>
    <col min="1" max="6" width="12.7109375" style="1" customWidth="1"/>
    <col min="7" max="16384" width="11.57421875" style="1" customWidth="1"/>
  </cols>
  <sheetData>
    <row r="1" s="2" customFormat="1" ht="27.75" customHeight="1">
      <c r="A1" s="2" t="s">
        <v>39</v>
      </c>
    </row>
    <row r="2" spans="1:5" s="2" customFormat="1" ht="27.75" customHeight="1">
      <c r="A2" s="2" t="s">
        <v>60</v>
      </c>
      <c r="B2" s="2" t="s">
        <v>38</v>
      </c>
      <c r="C2" s="2" t="s">
        <v>51</v>
      </c>
      <c r="D2" s="2" t="s">
        <v>61</v>
      </c>
      <c r="E2" s="2" t="s">
        <v>62</v>
      </c>
    </row>
    <row r="3" s="2" customFormat="1" ht="33.75" customHeight="1"/>
    <row r="4" spans="1:5" ht="30" customHeight="1">
      <c r="A4" s="109" t="s">
        <v>0</v>
      </c>
      <c r="B4" s="109"/>
      <c r="C4" s="109"/>
      <c r="D4" s="109"/>
      <c r="E4" s="109"/>
    </row>
    <row r="5" spans="1:6" ht="33.75" customHeight="1">
      <c r="A5" s="108" t="s">
        <v>63</v>
      </c>
      <c r="B5" s="108"/>
      <c r="C5" s="108"/>
      <c r="D5" s="108"/>
      <c r="E5" s="108"/>
      <c r="F5" s="108"/>
    </row>
    <row r="7" spans="1:6" ht="27.75" customHeight="1">
      <c r="A7" s="108" t="s">
        <v>1</v>
      </c>
      <c r="B7" s="108"/>
      <c r="C7" s="108"/>
      <c r="D7" s="108"/>
      <c r="E7" s="108"/>
      <c r="F7" s="108"/>
    </row>
    <row r="8" ht="27.75" customHeight="1">
      <c r="A8" s="3"/>
    </row>
    <row r="9" spans="1:4" ht="27.75" customHeight="1">
      <c r="A9" s="110" t="s">
        <v>2</v>
      </c>
      <c r="B9" s="110"/>
      <c r="C9" s="110"/>
      <c r="D9" s="110"/>
    </row>
    <row r="10" spans="1:6" ht="32.25" customHeight="1">
      <c r="A10" s="108" t="s">
        <v>3</v>
      </c>
      <c r="B10" s="108"/>
      <c r="C10" s="108"/>
      <c r="D10" s="108"/>
      <c r="E10" s="108"/>
      <c r="F10" s="108"/>
    </row>
  </sheetData>
  <sheetProtection selectLockedCells="1" selectUnlockedCells="1"/>
  <mergeCells count="5">
    <mergeCell ref="A10:F10"/>
    <mergeCell ref="A4:E4"/>
    <mergeCell ref="A5:F5"/>
    <mergeCell ref="A7:F7"/>
    <mergeCell ref="A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zoomScalePageLayoutView="0" workbookViewId="0" topLeftCell="A27">
      <selection activeCell="B7" sqref="B7:B46"/>
    </sheetView>
  </sheetViews>
  <sheetFormatPr defaultColWidth="9.140625" defaultRowHeight="12.75" customHeight="1"/>
  <cols>
    <col min="2" max="2" width="18.57421875" style="0" bestFit="1" customWidth="1"/>
    <col min="3" max="6" width="15.8515625" style="0" customWidth="1"/>
    <col min="8" max="8" width="19.28125" style="0" customWidth="1"/>
    <col min="9" max="9" width="18.57421875" style="0" bestFit="1" customWidth="1"/>
    <col min="10" max="13" width="12.140625" style="0" customWidth="1"/>
  </cols>
  <sheetData>
    <row r="1" spans="2:6" ht="26.25">
      <c r="B1" s="113" t="s">
        <v>47</v>
      </c>
      <c r="C1" s="113"/>
      <c r="D1" s="113"/>
      <c r="E1" s="113"/>
      <c r="F1" s="113"/>
    </row>
    <row r="3" spans="2:6" ht="23.25">
      <c r="B3" s="114" t="s">
        <v>48</v>
      </c>
      <c r="C3" s="114"/>
      <c r="D3" s="114"/>
      <c r="E3" s="114"/>
      <c r="F3" s="114"/>
    </row>
    <row r="4" spans="2:6" ht="20.25" customHeight="1">
      <c r="B4" s="51" t="s">
        <v>6</v>
      </c>
      <c r="C4" s="51" t="s">
        <v>38</v>
      </c>
      <c r="D4" s="53" t="s">
        <v>64</v>
      </c>
      <c r="E4" s="51"/>
      <c r="F4" s="51"/>
    </row>
    <row r="5" spans="2:6" ht="23.25">
      <c r="B5" s="52"/>
      <c r="C5" s="54" t="s">
        <v>21</v>
      </c>
      <c r="D5" s="54" t="s">
        <v>22</v>
      </c>
      <c r="E5" s="54" t="s">
        <v>23</v>
      </c>
      <c r="F5" s="54" t="s">
        <v>24</v>
      </c>
    </row>
    <row r="6" spans="2:6" ht="13.5" thickBot="1">
      <c r="B6" s="55" t="s">
        <v>18</v>
      </c>
      <c r="C6" s="56"/>
      <c r="D6" s="57"/>
      <c r="E6" s="57"/>
      <c r="F6" s="58"/>
    </row>
    <row r="7" spans="2:6" ht="13.5" thickBot="1">
      <c r="B7" s="91" t="s">
        <v>68</v>
      </c>
      <c r="C7" s="59"/>
      <c r="D7" s="59"/>
      <c r="E7" s="59"/>
      <c r="F7" s="60"/>
    </row>
    <row r="8" spans="2:6" ht="13.5" thickBot="1">
      <c r="B8" s="59" t="s">
        <v>65</v>
      </c>
      <c r="C8" s="59"/>
      <c r="D8" s="59"/>
      <c r="E8" s="59"/>
      <c r="F8" s="60"/>
    </row>
    <row r="9" spans="2:6" ht="13.5" thickBot="1">
      <c r="B9" s="59" t="s">
        <v>66</v>
      </c>
      <c r="C9" s="59"/>
      <c r="D9" s="59"/>
      <c r="E9" s="59"/>
      <c r="F9" s="60"/>
    </row>
    <row r="10" spans="2:6" ht="13.5" thickBot="1">
      <c r="B10" s="91" t="s">
        <v>67</v>
      </c>
      <c r="C10" s="59"/>
      <c r="D10" s="59"/>
      <c r="E10" s="59"/>
      <c r="F10" s="60"/>
    </row>
    <row r="11" spans="2:6" ht="12.75">
      <c r="B11" s="59"/>
      <c r="C11" s="61"/>
      <c r="D11" s="62"/>
      <c r="E11" s="62"/>
      <c r="F11" s="63"/>
    </row>
    <row r="12" spans="2:6" ht="13.5" thickBot="1">
      <c r="B12" s="64" t="s">
        <v>19</v>
      </c>
      <c r="C12" s="61"/>
      <c r="D12" s="62"/>
      <c r="E12" s="62"/>
      <c r="F12" s="63"/>
    </row>
    <row r="13" spans="2:6" ht="13.5" thickBot="1">
      <c r="B13" s="59" t="s">
        <v>69</v>
      </c>
      <c r="C13" s="59"/>
      <c r="D13" s="59"/>
      <c r="E13" s="59"/>
      <c r="F13" s="60"/>
    </row>
    <row r="14" spans="2:6" ht="13.5" thickBot="1">
      <c r="B14" s="59" t="s">
        <v>70</v>
      </c>
      <c r="C14" s="59"/>
      <c r="D14" s="59"/>
      <c r="E14" s="59"/>
      <c r="F14" s="60"/>
    </row>
    <row r="15" spans="2:6" ht="13.5" thickBot="1">
      <c r="B15" s="59" t="s">
        <v>71</v>
      </c>
      <c r="C15" s="59"/>
      <c r="D15" s="59"/>
      <c r="E15" s="59"/>
      <c r="F15" s="60"/>
    </row>
    <row r="16" spans="2:6" ht="13.5" thickBot="1">
      <c r="B16" s="59" t="s">
        <v>72</v>
      </c>
      <c r="C16" s="59"/>
      <c r="D16" s="59"/>
      <c r="E16" s="59"/>
      <c r="F16" s="60"/>
    </row>
    <row r="17" spans="2:6" ht="12.75">
      <c r="B17" s="61"/>
      <c r="C17" s="61"/>
      <c r="D17" s="62"/>
      <c r="E17" s="62"/>
      <c r="F17" s="63"/>
    </row>
    <row r="18" spans="2:6" ht="13.5" thickBot="1">
      <c r="B18" s="64" t="s">
        <v>20</v>
      </c>
      <c r="C18" s="61"/>
      <c r="D18" s="62"/>
      <c r="E18" s="62"/>
      <c r="F18" s="63"/>
    </row>
    <row r="19" spans="2:6" ht="13.5" thickBot="1">
      <c r="B19" s="59" t="s">
        <v>73</v>
      </c>
      <c r="C19" s="59"/>
      <c r="D19" s="59"/>
      <c r="E19" s="59"/>
      <c r="F19" s="60"/>
    </row>
    <row r="20" spans="2:6" ht="13.5" thickBot="1">
      <c r="B20" s="59" t="s">
        <v>74</v>
      </c>
      <c r="C20" s="59"/>
      <c r="D20" s="59"/>
      <c r="E20" s="59"/>
      <c r="F20" s="60"/>
    </row>
    <row r="21" spans="2:6" ht="13.5" thickBot="1">
      <c r="B21" s="91" t="s">
        <v>75</v>
      </c>
      <c r="C21" s="59"/>
      <c r="D21" s="59"/>
      <c r="E21" s="59"/>
      <c r="F21" s="60"/>
    </row>
    <row r="22" spans="2:6" ht="13.5" thickBot="1">
      <c r="B22" s="91" t="s">
        <v>76</v>
      </c>
      <c r="C22" s="59"/>
      <c r="D22" s="59"/>
      <c r="E22" s="59"/>
      <c r="F22" s="60"/>
    </row>
    <row r="23" spans="2:6" ht="12.75">
      <c r="B23" s="61"/>
      <c r="C23" s="61"/>
      <c r="D23" s="62"/>
      <c r="E23" s="62"/>
      <c r="F23" s="63"/>
    </row>
    <row r="24" spans="2:6" ht="13.5" thickBot="1">
      <c r="B24" s="64" t="s">
        <v>40</v>
      </c>
      <c r="C24" s="61"/>
      <c r="D24" s="62"/>
      <c r="E24" s="62"/>
      <c r="F24" s="63"/>
    </row>
    <row r="25" spans="2:6" ht="13.5" thickBot="1">
      <c r="B25" s="59" t="s">
        <v>77</v>
      </c>
      <c r="C25" s="59"/>
      <c r="D25" s="59"/>
      <c r="E25" s="59"/>
      <c r="F25" s="60"/>
    </row>
    <row r="26" spans="2:6" ht="13.5" thickBot="1">
      <c r="B26" s="59" t="s">
        <v>78</v>
      </c>
      <c r="C26" s="59"/>
      <c r="D26" s="59"/>
      <c r="E26" s="59"/>
      <c r="F26" s="60"/>
    </row>
    <row r="27" spans="2:6" ht="13.5" thickBot="1">
      <c r="B27" s="91" t="s">
        <v>50</v>
      </c>
      <c r="C27" s="59"/>
      <c r="D27" s="59"/>
      <c r="E27" s="59"/>
      <c r="F27" s="60"/>
    </row>
    <row r="28" spans="2:6" ht="13.5" thickBot="1">
      <c r="B28" s="91" t="s">
        <v>44</v>
      </c>
      <c r="C28" s="59"/>
      <c r="D28" s="59"/>
      <c r="E28" s="59"/>
      <c r="F28" s="60"/>
    </row>
    <row r="29" spans="2:6" ht="12.75">
      <c r="B29" s="61"/>
      <c r="C29" s="61"/>
      <c r="D29" s="62"/>
      <c r="E29" s="62"/>
      <c r="F29" s="63"/>
    </row>
    <row r="30" spans="2:6" ht="13.5" thickBot="1">
      <c r="B30" s="64" t="s">
        <v>4</v>
      </c>
      <c r="C30" s="61"/>
      <c r="D30" s="62"/>
      <c r="E30" s="62"/>
      <c r="F30" s="63"/>
    </row>
    <row r="31" spans="2:6" ht="13.5" thickBot="1">
      <c r="B31" s="93" t="s">
        <v>49</v>
      </c>
      <c r="C31" s="59"/>
      <c r="D31" s="59"/>
      <c r="E31" s="59"/>
      <c r="F31" s="60"/>
    </row>
    <row r="32" spans="2:6" ht="13.5" thickBot="1">
      <c r="B32" s="93" t="s">
        <v>79</v>
      </c>
      <c r="C32" s="59"/>
      <c r="D32" s="59"/>
      <c r="E32" s="59"/>
      <c r="F32" s="60"/>
    </row>
    <row r="33" spans="2:6" ht="13.5" thickBot="1">
      <c r="B33" s="93" t="s">
        <v>80</v>
      </c>
      <c r="C33" s="59"/>
      <c r="D33" s="59"/>
      <c r="E33" s="59"/>
      <c r="F33" s="60"/>
    </row>
    <row r="34" spans="2:6" ht="13.5" thickBot="1">
      <c r="B34" s="93" t="s">
        <v>81</v>
      </c>
      <c r="C34" s="59"/>
      <c r="D34" s="59"/>
      <c r="E34" s="59"/>
      <c r="F34" s="60"/>
    </row>
    <row r="35" spans="2:6" ht="12.75">
      <c r="B35" s="61"/>
      <c r="C35" s="61"/>
      <c r="D35" s="62"/>
      <c r="E35" s="62"/>
      <c r="F35" s="63"/>
    </row>
    <row r="36" spans="2:6" ht="13.5" thickBot="1">
      <c r="B36" s="64" t="s">
        <v>5</v>
      </c>
      <c r="C36" s="61"/>
      <c r="D36" s="62"/>
      <c r="E36" s="62"/>
      <c r="F36" s="63"/>
    </row>
    <row r="37" spans="2:6" ht="13.5" thickBot="1">
      <c r="B37" s="93" t="s">
        <v>90</v>
      </c>
      <c r="C37" s="59"/>
      <c r="D37" s="59"/>
      <c r="E37" s="59"/>
      <c r="F37" s="60"/>
    </row>
    <row r="38" spans="2:6" ht="13.5" thickBot="1">
      <c r="B38" s="91" t="s">
        <v>87</v>
      </c>
      <c r="C38" s="59"/>
      <c r="D38" s="59"/>
      <c r="E38" s="59"/>
      <c r="F38" s="60"/>
    </row>
    <row r="39" spans="2:6" ht="13.5" thickBot="1">
      <c r="B39" s="91" t="s">
        <v>88</v>
      </c>
      <c r="C39" s="59"/>
      <c r="D39" s="59"/>
      <c r="E39" s="59"/>
      <c r="F39" s="60"/>
    </row>
    <row r="40" spans="2:6" ht="13.5" thickBot="1">
      <c r="B40" s="91" t="s">
        <v>89</v>
      </c>
      <c r="C40" s="59"/>
      <c r="D40" s="59"/>
      <c r="E40" s="59"/>
      <c r="F40" s="60"/>
    </row>
    <row r="41" spans="2:6" ht="12.75">
      <c r="B41" s="65"/>
      <c r="C41" s="45"/>
      <c r="D41" s="45"/>
      <c r="E41" s="45"/>
      <c r="F41" s="66"/>
    </row>
    <row r="42" spans="2:6" ht="13.5" thickBot="1">
      <c r="B42" s="64" t="s">
        <v>14</v>
      </c>
      <c r="C42" s="61"/>
      <c r="D42" s="62"/>
      <c r="E42" s="62"/>
      <c r="F42" s="66"/>
    </row>
    <row r="43" spans="2:6" ht="13.5" thickBot="1">
      <c r="B43" s="59" t="s">
        <v>82</v>
      </c>
      <c r="C43" s="59"/>
      <c r="D43" s="59"/>
      <c r="E43" s="59"/>
      <c r="F43" s="60"/>
    </row>
    <row r="44" spans="2:6" ht="13.5" thickBot="1">
      <c r="B44" s="59" t="s">
        <v>83</v>
      </c>
      <c r="C44" s="59"/>
      <c r="D44" s="59"/>
      <c r="E44" s="59"/>
      <c r="F44" s="60"/>
    </row>
    <row r="45" spans="2:6" ht="13.5" thickBot="1">
      <c r="B45" s="59" t="s">
        <v>84</v>
      </c>
      <c r="C45" s="59"/>
      <c r="D45" s="59"/>
      <c r="E45" s="59"/>
      <c r="F45" s="60"/>
    </row>
    <row r="46" spans="2:6" ht="13.5" thickBot="1">
      <c r="B46" s="59" t="s">
        <v>153</v>
      </c>
      <c r="C46" s="59"/>
      <c r="D46" s="59"/>
      <c r="E46" s="59"/>
      <c r="F46" s="60"/>
    </row>
    <row r="47" spans="2:6" ht="12.75">
      <c r="B47" s="61"/>
      <c r="C47" s="56"/>
      <c r="D47" s="62"/>
      <c r="E47" s="62"/>
      <c r="F47" s="66"/>
    </row>
    <row r="48" spans="2:6" ht="13.5" thickBot="1">
      <c r="B48" s="64" t="s">
        <v>42</v>
      </c>
      <c r="C48" s="61"/>
      <c r="D48" s="62"/>
      <c r="E48" s="62"/>
      <c r="F48" s="66"/>
    </row>
    <row r="49" spans="2:6" ht="13.5" thickBot="1">
      <c r="B49" s="59" t="s">
        <v>45</v>
      </c>
      <c r="C49" s="59"/>
      <c r="D49" s="59"/>
      <c r="E49" s="59"/>
      <c r="F49" s="60"/>
    </row>
    <row r="50" spans="2:6" ht="13.5" thickBot="1">
      <c r="B50" s="59" t="s">
        <v>46</v>
      </c>
      <c r="C50" s="59"/>
      <c r="D50" s="59"/>
      <c r="E50" s="59"/>
      <c r="F50" s="60"/>
    </row>
    <row r="51" spans="2:6" ht="13.5" thickBot="1">
      <c r="B51" s="91" t="s">
        <v>85</v>
      </c>
      <c r="C51" s="59"/>
      <c r="D51" s="59"/>
      <c r="E51" s="59"/>
      <c r="F51" s="60"/>
    </row>
    <row r="52" spans="2:6" ht="13.5" thickBot="1">
      <c r="B52" s="91" t="s">
        <v>86</v>
      </c>
      <c r="C52" s="59"/>
      <c r="D52" s="59"/>
      <c r="E52" s="59"/>
      <c r="F52" s="60"/>
    </row>
    <row r="53" spans="2:6" ht="12.75">
      <c r="B53" s="65"/>
      <c r="C53" s="45"/>
      <c r="D53" s="45"/>
      <c r="E53" s="45"/>
      <c r="F53" s="66"/>
    </row>
    <row r="54" spans="2:6" ht="13.5" thickBot="1">
      <c r="B54" s="67" t="s">
        <v>41</v>
      </c>
      <c r="C54" s="68"/>
      <c r="D54" s="68"/>
      <c r="E54" s="68"/>
      <c r="F54" s="69"/>
    </row>
    <row r="55" spans="2:6" ht="13.5" thickBot="1">
      <c r="B55" s="93"/>
      <c r="C55" s="59"/>
      <c r="D55" s="59"/>
      <c r="E55" s="59"/>
      <c r="F55" s="60"/>
    </row>
    <row r="56" spans="2:6" ht="13.5" thickBot="1">
      <c r="B56" s="59"/>
      <c r="C56" s="59"/>
      <c r="D56" s="59"/>
      <c r="E56" s="59"/>
      <c r="F56" s="60"/>
    </row>
    <row r="57" spans="2:6" ht="13.5" thickBot="1">
      <c r="B57" s="59"/>
      <c r="C57" s="59"/>
      <c r="D57" s="59"/>
      <c r="E57" s="59"/>
      <c r="F57" s="60"/>
    </row>
    <row r="58" spans="2:6" ht="13.5" thickBot="1">
      <c r="B58" s="59"/>
      <c r="C58" s="59"/>
      <c r="D58" s="59"/>
      <c r="E58" s="59"/>
      <c r="F58" s="60"/>
    </row>
    <row r="62" spans="2:6" ht="23.25">
      <c r="B62" s="114" t="str">
        <f>+$B$3</f>
        <v>U13 Boys</v>
      </c>
      <c r="C62" s="114"/>
      <c r="D62" s="114"/>
      <c r="E62" s="114"/>
      <c r="F62" s="114"/>
    </row>
    <row r="63" spans="2:6" ht="18.75">
      <c r="B63" s="51" t="s">
        <v>7</v>
      </c>
      <c r="C63" s="51" t="s">
        <v>51</v>
      </c>
      <c r="D63" s="53" t="str">
        <f>+D4</f>
        <v>6th November 2016</v>
      </c>
      <c r="E63" s="51"/>
      <c r="F63" s="51"/>
    </row>
    <row r="64" spans="2:6" ht="23.25">
      <c r="B64" s="52"/>
      <c r="C64" s="54" t="s">
        <v>21</v>
      </c>
      <c r="D64" s="54" t="s">
        <v>22</v>
      </c>
      <c r="E64" s="54" t="s">
        <v>23</v>
      </c>
      <c r="F64" s="54" t="s">
        <v>24</v>
      </c>
    </row>
    <row r="65" spans="2:6" ht="13.5" thickBot="1">
      <c r="B65" s="55" t="str">
        <f>+B6</f>
        <v>Cheltenham A</v>
      </c>
      <c r="C65" s="56"/>
      <c r="D65" s="57"/>
      <c r="E65" s="57"/>
      <c r="F65" s="58"/>
    </row>
    <row r="66" spans="2:6" ht="13.5" thickBot="1">
      <c r="B66" s="59" t="str">
        <f>+B7</f>
        <v>James Stanton</v>
      </c>
      <c r="C66" s="59"/>
      <c r="D66" s="59"/>
      <c r="E66" s="59"/>
      <c r="F66" s="60"/>
    </row>
    <row r="67" spans="2:6" ht="13.5" thickBot="1">
      <c r="B67" s="59" t="str">
        <f>+B8</f>
        <v>Sam Smith</v>
      </c>
      <c r="C67" s="59"/>
      <c r="D67" s="59"/>
      <c r="E67" s="59"/>
      <c r="F67" s="60"/>
    </row>
    <row r="68" spans="2:6" ht="13.5" thickBot="1">
      <c r="B68" s="59" t="str">
        <f>+B9</f>
        <v>Sam Broderick</v>
      </c>
      <c r="C68" s="59"/>
      <c r="D68" s="59"/>
      <c r="E68" s="59"/>
      <c r="F68" s="60"/>
    </row>
    <row r="69" spans="2:6" ht="13.5" thickBot="1">
      <c r="B69" s="59" t="str">
        <f>+B10</f>
        <v>Oliver Risborough</v>
      </c>
      <c r="C69" s="59"/>
      <c r="D69" s="59"/>
      <c r="E69" s="59"/>
      <c r="F69" s="60"/>
    </row>
    <row r="70" spans="2:6" ht="12.75">
      <c r="B70" s="59"/>
      <c r="C70" s="61"/>
      <c r="D70" s="62"/>
      <c r="E70" s="62"/>
      <c r="F70" s="63"/>
    </row>
    <row r="71" spans="2:6" ht="13.5" thickBot="1">
      <c r="B71" s="64" t="str">
        <f>+B12</f>
        <v>Cheltenham B</v>
      </c>
      <c r="C71" s="61"/>
      <c r="D71" s="62"/>
      <c r="E71" s="62"/>
      <c r="F71" s="63"/>
    </row>
    <row r="72" spans="2:6" ht="13.5" thickBot="1">
      <c r="B72" s="59" t="str">
        <f>+B13</f>
        <v>Max Godden</v>
      </c>
      <c r="C72" s="59"/>
      <c r="D72" s="59"/>
      <c r="E72" s="59"/>
      <c r="F72" s="60"/>
    </row>
    <row r="73" spans="2:6" ht="13.5" thickBot="1">
      <c r="B73" s="59" t="str">
        <f>+B14</f>
        <v>Chayse Hamilton</v>
      </c>
      <c r="C73" s="59"/>
      <c r="D73" s="59"/>
      <c r="E73" s="59"/>
      <c r="F73" s="60"/>
    </row>
    <row r="74" spans="2:6" ht="13.5" thickBot="1">
      <c r="B74" s="59" t="str">
        <f>+B15</f>
        <v>Tim Smith</v>
      </c>
      <c r="C74" s="59"/>
      <c r="D74" s="59"/>
      <c r="E74" s="59"/>
      <c r="F74" s="60"/>
    </row>
    <row r="75" spans="2:6" ht="13.5" thickBot="1">
      <c r="B75" s="59" t="str">
        <f>+B16</f>
        <v>Ben Ayres</v>
      </c>
      <c r="C75" s="59"/>
      <c r="D75" s="59"/>
      <c r="E75" s="59"/>
      <c r="F75" s="60"/>
    </row>
    <row r="76" spans="2:6" ht="12.75">
      <c r="B76" s="61"/>
      <c r="C76" s="61"/>
      <c r="D76" s="62"/>
      <c r="E76" s="62"/>
      <c r="F76" s="63"/>
    </row>
    <row r="77" spans="2:6" ht="13.5" thickBot="1">
      <c r="B77" s="64" t="str">
        <f>+B18</f>
        <v>Cheltenham C</v>
      </c>
      <c r="C77" s="61"/>
      <c r="D77" s="62"/>
      <c r="E77" s="62"/>
      <c r="F77" s="63"/>
    </row>
    <row r="78" spans="2:6" ht="13.5" thickBot="1">
      <c r="B78" s="59" t="str">
        <f>+B19</f>
        <v>Adam Davis</v>
      </c>
      <c r="C78" s="59"/>
      <c r="D78" s="59"/>
      <c r="E78" s="59"/>
      <c r="F78" s="60"/>
    </row>
    <row r="79" spans="2:6" ht="13.5" thickBot="1">
      <c r="B79" s="59" t="str">
        <f>+B20</f>
        <v>Archie Cross</v>
      </c>
      <c r="C79" s="59"/>
      <c r="D79" s="59"/>
      <c r="E79" s="59"/>
      <c r="F79" s="60"/>
    </row>
    <row r="80" spans="2:6" ht="13.5" thickBot="1">
      <c r="B80" s="59" t="str">
        <f>+B21</f>
        <v>William Watson</v>
      </c>
      <c r="C80" s="59"/>
      <c r="D80" s="59"/>
      <c r="E80" s="59"/>
      <c r="F80" s="60"/>
    </row>
    <row r="81" spans="2:6" ht="13.5" thickBot="1">
      <c r="B81" s="59" t="str">
        <f>+B22</f>
        <v>William Andrews-Flint</v>
      </c>
      <c r="C81" s="59"/>
      <c r="D81" s="59"/>
      <c r="E81" s="59"/>
      <c r="F81" s="60"/>
    </row>
    <row r="82" spans="2:6" ht="12.75">
      <c r="B82" s="61"/>
      <c r="C82" s="61"/>
      <c r="D82" s="62"/>
      <c r="E82" s="62"/>
      <c r="F82" s="63"/>
    </row>
    <row r="83" spans="2:6" ht="13.5" thickBot="1">
      <c r="B83" s="64" t="str">
        <f>+B24</f>
        <v>Cheltenham D</v>
      </c>
      <c r="C83" s="61"/>
      <c r="D83" s="62"/>
      <c r="E83" s="62"/>
      <c r="F83" s="63"/>
    </row>
    <row r="84" spans="2:6" ht="13.5" thickBot="1">
      <c r="B84" s="59" t="str">
        <f>+B25</f>
        <v>Phillip Hunt</v>
      </c>
      <c r="C84" s="59"/>
      <c r="D84" s="59"/>
      <c r="E84" s="59"/>
      <c r="F84" s="60"/>
    </row>
    <row r="85" spans="2:6" ht="13.5" thickBot="1">
      <c r="B85" s="59" t="str">
        <f>+B26</f>
        <v>Adam Grinnell</v>
      </c>
      <c r="C85" s="59"/>
      <c r="D85" s="59"/>
      <c r="E85" s="59"/>
      <c r="F85" s="60"/>
    </row>
    <row r="86" spans="2:6" ht="13.5" thickBot="1">
      <c r="B86" s="59" t="str">
        <f>+B27</f>
        <v>n1</v>
      </c>
      <c r="C86" s="59"/>
      <c r="D86" s="59"/>
      <c r="E86" s="59"/>
      <c r="F86" s="60"/>
    </row>
    <row r="87" spans="2:6" ht="13.5" thickBot="1">
      <c r="B87" s="59" t="str">
        <f>+B28</f>
        <v>n2</v>
      </c>
      <c r="C87" s="59"/>
      <c r="D87" s="59"/>
      <c r="E87" s="59"/>
      <c r="F87" s="60"/>
    </row>
    <row r="88" spans="2:6" ht="12.75">
      <c r="B88" s="61"/>
      <c r="C88" s="61"/>
      <c r="D88" s="62"/>
      <c r="E88" s="62"/>
      <c r="F88" s="63"/>
    </row>
    <row r="89" spans="2:6" ht="13.5" thickBot="1">
      <c r="B89" s="64" t="str">
        <f>+B30</f>
        <v>FODAC A</v>
      </c>
      <c r="C89" s="61"/>
      <c r="D89" s="62"/>
      <c r="E89" s="62"/>
      <c r="F89" s="63"/>
    </row>
    <row r="90" spans="2:6" ht="13.5" thickBot="1">
      <c r="B90" s="59" t="str">
        <f>+B31</f>
        <v>Will Compton</v>
      </c>
      <c r="C90" s="59"/>
      <c r="D90" s="59"/>
      <c r="E90" s="59"/>
      <c r="F90" s="60"/>
    </row>
    <row r="91" spans="2:6" ht="13.5" thickBot="1">
      <c r="B91" s="59" t="str">
        <f>+B32</f>
        <v>Bede Marshall</v>
      </c>
      <c r="C91" s="59"/>
      <c r="D91" s="59"/>
      <c r="E91" s="59"/>
      <c r="F91" s="60"/>
    </row>
    <row r="92" spans="2:6" ht="13.5" thickBot="1">
      <c r="B92" s="59" t="str">
        <f>+B33</f>
        <v>Charlie Roberts</v>
      </c>
      <c r="C92" s="59"/>
      <c r="D92" s="59"/>
      <c r="E92" s="59"/>
      <c r="F92" s="60"/>
    </row>
    <row r="93" spans="2:6" ht="13.5" thickBot="1">
      <c r="B93" s="59" t="str">
        <f>+B34</f>
        <v>Harrison Ablett</v>
      </c>
      <c r="C93" s="59"/>
      <c r="D93" s="59"/>
      <c r="E93" s="59"/>
      <c r="F93" s="60"/>
    </row>
    <row r="94" spans="2:6" ht="12.75">
      <c r="B94" s="61"/>
      <c r="C94" s="61"/>
      <c r="D94" s="62"/>
      <c r="E94" s="62"/>
      <c r="F94" s="63"/>
    </row>
    <row r="95" spans="2:6" ht="13.5" thickBot="1">
      <c r="B95" s="64" t="str">
        <f>+B36</f>
        <v>FODAC B</v>
      </c>
      <c r="C95" s="61"/>
      <c r="D95" s="62"/>
      <c r="E95" s="62"/>
      <c r="F95" s="63"/>
    </row>
    <row r="96" spans="2:6" ht="13.5" thickBot="1">
      <c r="B96" s="59" t="str">
        <f>+B37</f>
        <v>Freddie Lancett</v>
      </c>
      <c r="C96" s="59"/>
      <c r="D96" s="59"/>
      <c r="E96" s="59"/>
      <c r="F96" s="60"/>
    </row>
    <row r="97" spans="2:6" ht="13.5" thickBot="1">
      <c r="B97" s="59" t="str">
        <f>+B38</f>
        <v>n8</v>
      </c>
      <c r="C97" s="59"/>
      <c r="D97" s="59"/>
      <c r="E97" s="59"/>
      <c r="F97" s="60"/>
    </row>
    <row r="98" spans="2:6" ht="13.5" thickBot="1">
      <c r="B98" s="59" t="str">
        <f>+B39</f>
        <v>n9</v>
      </c>
      <c r="C98" s="59"/>
      <c r="D98" s="59"/>
      <c r="E98" s="59"/>
      <c r="F98" s="60"/>
    </row>
    <row r="99" spans="2:6" ht="13.5" thickBot="1">
      <c r="B99" s="59" t="str">
        <f>+B40</f>
        <v>n10</v>
      </c>
      <c r="C99" s="59"/>
      <c r="D99" s="59"/>
      <c r="E99" s="59"/>
      <c r="F99" s="60"/>
    </row>
    <row r="100" spans="2:6" ht="12.75">
      <c r="B100" s="65"/>
      <c r="C100" s="45"/>
      <c r="D100" s="45"/>
      <c r="E100" s="45"/>
      <c r="F100" s="66"/>
    </row>
    <row r="101" spans="2:6" ht="13.5" thickBot="1">
      <c r="B101" s="64" t="str">
        <f>+B42</f>
        <v>Gloucester</v>
      </c>
      <c r="C101" s="61"/>
      <c r="D101" s="62"/>
      <c r="E101" s="62"/>
      <c r="F101" s="66"/>
    </row>
    <row r="102" spans="2:6" ht="13.5" thickBot="1">
      <c r="B102" s="59" t="str">
        <f>+B43</f>
        <v>Max Holmes</v>
      </c>
      <c r="C102" s="59"/>
      <c r="D102" s="59"/>
      <c r="E102" s="59"/>
      <c r="F102" s="60"/>
    </row>
    <row r="103" spans="2:6" ht="13.5" thickBot="1">
      <c r="B103" s="59" t="str">
        <f>+B44</f>
        <v>Sulaiman Ouiles</v>
      </c>
      <c r="C103" s="59"/>
      <c r="D103" s="59"/>
      <c r="E103" s="59"/>
      <c r="F103" s="60"/>
    </row>
    <row r="104" spans="2:6" ht="13.5" thickBot="1">
      <c r="B104" s="59" t="str">
        <f>+B45</f>
        <v>Lamar </v>
      </c>
      <c r="C104" s="59"/>
      <c r="D104" s="59"/>
      <c r="E104" s="59"/>
      <c r="F104" s="60"/>
    </row>
    <row r="105" spans="2:6" ht="13.5" thickBot="1">
      <c r="B105" s="59" t="str">
        <f>+B46</f>
        <v>Seradeim Apostolakis</v>
      </c>
      <c r="C105" s="59"/>
      <c r="D105" s="59"/>
      <c r="E105" s="59"/>
      <c r="F105" s="60"/>
    </row>
    <row r="106" spans="2:6" ht="12.75">
      <c r="B106" s="61"/>
      <c r="C106" s="56"/>
      <c r="D106" s="62"/>
      <c r="E106" s="62"/>
      <c r="F106" s="66"/>
    </row>
    <row r="107" spans="2:6" ht="13.5" thickBot="1">
      <c r="B107" s="64" t="str">
        <f>+B48</f>
        <v>Chepstow</v>
      </c>
      <c r="C107" s="61"/>
      <c r="D107" s="62"/>
      <c r="E107" s="62"/>
      <c r="F107" s="66"/>
    </row>
    <row r="108" spans="2:6" ht="13.5" thickBot="1">
      <c r="B108" s="59" t="str">
        <f>+B49</f>
        <v>n3</v>
      </c>
      <c r="C108" s="59"/>
      <c r="D108" s="59"/>
      <c r="E108" s="59"/>
      <c r="F108" s="60"/>
    </row>
    <row r="109" spans="2:6" ht="13.5" thickBot="1">
      <c r="B109" s="59" t="str">
        <f>+B50</f>
        <v>n4</v>
      </c>
      <c r="C109" s="59"/>
      <c r="D109" s="59"/>
      <c r="E109" s="59"/>
      <c r="F109" s="60"/>
    </row>
    <row r="110" spans="2:6" ht="13.5" thickBot="1">
      <c r="B110" s="59" t="str">
        <f>+B51</f>
        <v>n5</v>
      </c>
      <c r="C110" s="59"/>
      <c r="D110" s="59"/>
      <c r="E110" s="59"/>
      <c r="F110" s="60"/>
    </row>
    <row r="111" spans="2:6" ht="13.5" thickBot="1">
      <c r="B111" s="59" t="str">
        <f>+B52</f>
        <v>n6</v>
      </c>
      <c r="C111" s="59"/>
      <c r="D111" s="59"/>
      <c r="E111" s="59"/>
      <c r="F111" s="60"/>
    </row>
    <row r="112" spans="2:6" ht="12.75">
      <c r="B112" s="65"/>
      <c r="C112" s="45"/>
      <c r="D112" s="45"/>
      <c r="E112" s="45"/>
      <c r="F112" s="66"/>
    </row>
    <row r="113" spans="2:6" ht="13.5" thickBot="1">
      <c r="B113" s="67" t="str">
        <f>+B54</f>
        <v>Guests</v>
      </c>
      <c r="C113" s="68"/>
      <c r="D113" s="68"/>
      <c r="E113" s="68"/>
      <c r="F113" s="69"/>
    </row>
    <row r="114" spans="2:6" ht="13.5" thickBot="1">
      <c r="B114" s="59">
        <f>+B55</f>
        <v>0</v>
      </c>
      <c r="C114" s="59"/>
      <c r="D114" s="59"/>
      <c r="E114" s="59"/>
      <c r="F114" s="60"/>
    </row>
    <row r="115" spans="2:6" ht="13.5" thickBot="1">
      <c r="B115" s="59">
        <f>+B56</f>
        <v>0</v>
      </c>
      <c r="C115" s="59"/>
      <c r="D115" s="59"/>
      <c r="E115" s="59"/>
      <c r="F115" s="60"/>
    </row>
    <row r="116" spans="2:6" ht="13.5" thickBot="1">
      <c r="B116" s="59">
        <f>+B57</f>
        <v>0</v>
      </c>
      <c r="C116" s="59"/>
      <c r="D116" s="59"/>
      <c r="E116" s="59"/>
      <c r="F116" s="60"/>
    </row>
    <row r="117" spans="2:6" ht="13.5" thickBot="1">
      <c r="B117" s="59">
        <f>+B58</f>
        <v>0</v>
      </c>
      <c r="C117" s="59"/>
      <c r="D117" s="59"/>
      <c r="E117" s="59"/>
      <c r="F117" s="60"/>
    </row>
    <row r="122" spans="2:6" ht="23.25">
      <c r="B122" s="114" t="str">
        <f>+$B$3</f>
        <v>U13 Boys</v>
      </c>
      <c r="C122" s="114"/>
      <c r="D122" s="114"/>
      <c r="E122" s="114"/>
      <c r="F122" s="114"/>
    </row>
    <row r="123" ht="18.75">
      <c r="B123" s="70" t="s">
        <v>52</v>
      </c>
    </row>
    <row r="124" ht="15">
      <c r="B124" s="71" t="s">
        <v>26</v>
      </c>
    </row>
    <row r="125" spans="2:5" ht="12.75">
      <c r="B125" s="72" t="s">
        <v>32</v>
      </c>
      <c r="D125" s="24" t="s">
        <v>11</v>
      </c>
      <c r="E125" s="24" t="s">
        <v>25</v>
      </c>
    </row>
    <row r="126" spans="2:5" ht="12.75">
      <c r="B126" s="73">
        <v>1</v>
      </c>
      <c r="C126" t="str">
        <f>+B6</f>
        <v>Cheltenham A</v>
      </c>
      <c r="D126" s="15"/>
      <c r="E126" s="15"/>
    </row>
    <row r="127" spans="2:5" ht="12.75">
      <c r="B127" s="73">
        <v>2</v>
      </c>
      <c r="C127" t="str">
        <f>+B30</f>
        <v>FODAC A</v>
      </c>
      <c r="D127" s="15"/>
      <c r="E127" s="15"/>
    </row>
    <row r="128" spans="2:5" ht="12.75">
      <c r="B128" s="73">
        <v>3</v>
      </c>
      <c r="C128" t="str">
        <f>+B42</f>
        <v>Gloucester</v>
      </c>
      <c r="D128" s="15"/>
      <c r="E128" s="15"/>
    </row>
    <row r="129" spans="2:5" ht="12.75">
      <c r="B129" s="74">
        <v>4</v>
      </c>
      <c r="C129" t="str">
        <f>+B12</f>
        <v>Cheltenham B</v>
      </c>
      <c r="D129" s="15"/>
      <c r="E129" s="15"/>
    </row>
    <row r="130" spans="2:5" ht="12.75">
      <c r="B130" s="75"/>
      <c r="D130" s="17"/>
      <c r="E130" s="17"/>
    </row>
    <row r="131" spans="2:5" ht="12.75">
      <c r="B131" s="75"/>
      <c r="D131" s="17"/>
      <c r="E131" s="17"/>
    </row>
    <row r="132" ht="15">
      <c r="B132" s="71" t="s">
        <v>27</v>
      </c>
    </row>
    <row r="133" spans="2:5" ht="12.75">
      <c r="B133" s="72" t="s">
        <v>32</v>
      </c>
      <c r="D133" s="24" t="s">
        <v>11</v>
      </c>
      <c r="E133" s="24" t="s">
        <v>25</v>
      </c>
    </row>
    <row r="134" spans="2:5" ht="12.75">
      <c r="B134" s="76">
        <v>1</v>
      </c>
      <c r="D134" s="15"/>
      <c r="E134" s="15"/>
    </row>
    <row r="135" spans="2:5" ht="12.75">
      <c r="B135" s="73">
        <v>2</v>
      </c>
      <c r="C135" t="str">
        <f>+B36</f>
        <v>FODAC B</v>
      </c>
      <c r="D135" s="15"/>
      <c r="E135" s="15"/>
    </row>
    <row r="136" spans="2:5" ht="12.75">
      <c r="B136" s="73">
        <v>3</v>
      </c>
      <c r="C136" t="str">
        <f>+B18</f>
        <v>Cheltenham C</v>
      </c>
      <c r="D136" s="15"/>
      <c r="E136" s="15"/>
    </row>
    <row r="137" spans="2:5" ht="12.75">
      <c r="B137" s="74">
        <v>4</v>
      </c>
      <c r="C137" t="str">
        <f>+B24</f>
        <v>Cheltenham D</v>
      </c>
      <c r="D137" s="15"/>
      <c r="E137" s="15"/>
    </row>
    <row r="144" spans="1:6" ht="23.25">
      <c r="A144" s="111" t="s">
        <v>48</v>
      </c>
      <c r="B144" s="111"/>
      <c r="C144" s="111"/>
      <c r="D144" s="111"/>
      <c r="E144" s="111"/>
      <c r="F144" s="77"/>
    </row>
    <row r="145" spans="1:6" ht="18.75" customHeight="1">
      <c r="A145" s="112" t="s">
        <v>53</v>
      </c>
      <c r="B145" s="112"/>
      <c r="C145" s="112"/>
      <c r="D145" s="112"/>
      <c r="E145" s="112"/>
      <c r="F145" s="78"/>
    </row>
    <row r="146" ht="18.75">
      <c r="B146" s="70"/>
    </row>
    <row r="147" ht="15">
      <c r="A147" s="79" t="s">
        <v>26</v>
      </c>
    </row>
    <row r="148" spans="1:5" ht="12.75">
      <c r="A148" s="80" t="s">
        <v>32</v>
      </c>
      <c r="B148" s="81" t="s">
        <v>54</v>
      </c>
      <c r="C148" s="81" t="s">
        <v>55</v>
      </c>
      <c r="D148" s="72" t="s">
        <v>11</v>
      </c>
      <c r="E148" s="72" t="s">
        <v>25</v>
      </c>
    </row>
    <row r="149" spans="1:5" ht="12.75">
      <c r="A149" s="82">
        <v>1</v>
      </c>
      <c r="B149" s="17" t="str">
        <f>+$B$6</f>
        <v>Cheltenham A</v>
      </c>
      <c r="C149" s="17" t="str">
        <f>+$B$7</f>
        <v>James Stanton</v>
      </c>
      <c r="D149" s="83"/>
      <c r="E149" s="83"/>
    </row>
    <row r="150" spans="1:5" ht="12.75">
      <c r="A150" s="82">
        <v>2</v>
      </c>
      <c r="B150" s="17" t="str">
        <f>+$B$30</f>
        <v>FODAC A</v>
      </c>
      <c r="C150" s="17" t="str">
        <f>+$B$31</f>
        <v>Will Compton</v>
      </c>
      <c r="D150" s="80"/>
      <c r="E150" s="80"/>
    </row>
    <row r="151" spans="1:5" ht="12.75">
      <c r="A151" s="82">
        <v>3</v>
      </c>
      <c r="B151" s="17" t="str">
        <f>+$B$42</f>
        <v>Gloucester</v>
      </c>
      <c r="C151" s="17" t="str">
        <f>+$B$43</f>
        <v>Max Holmes</v>
      </c>
      <c r="D151" s="80"/>
      <c r="E151" s="80"/>
    </row>
    <row r="152" spans="1:5" ht="12.75">
      <c r="A152" s="82">
        <v>4</v>
      </c>
      <c r="B152" s="17" t="s">
        <v>91</v>
      </c>
      <c r="C152" s="17">
        <f>+$B$55</f>
        <v>0</v>
      </c>
      <c r="D152" s="80"/>
      <c r="E152" s="80"/>
    </row>
    <row r="153" spans="1:7" ht="12.75">
      <c r="A153" s="82">
        <v>5</v>
      </c>
      <c r="B153" s="17" t="str">
        <f>+$B$12</f>
        <v>Cheltenham B</v>
      </c>
      <c r="C153" s="17" t="str">
        <f>+B13</f>
        <v>Max Godden</v>
      </c>
      <c r="D153" s="80"/>
      <c r="E153" s="80"/>
      <c r="G153">
        <v>23</v>
      </c>
    </row>
    <row r="154" spans="1:5" ht="12.75">
      <c r="A154" s="83">
        <v>6</v>
      </c>
      <c r="B154" s="21" t="str">
        <f>+$B$18</f>
        <v>Cheltenham C</v>
      </c>
      <c r="C154" s="21" t="str">
        <f>+$B$19</f>
        <v>Adam Davis</v>
      </c>
      <c r="D154" s="80"/>
      <c r="E154" s="80"/>
    </row>
    <row r="155" spans="4:5" ht="12.75">
      <c r="D155" s="17"/>
      <c r="E155" s="17"/>
    </row>
    <row r="156" spans="4:5" ht="12.75">
      <c r="D156" s="17"/>
      <c r="E156" s="17"/>
    </row>
    <row r="157" ht="15">
      <c r="A157" s="79" t="s">
        <v>27</v>
      </c>
    </row>
    <row r="158" spans="1:5" ht="12.75">
      <c r="A158" s="80" t="s">
        <v>32</v>
      </c>
      <c r="B158" s="81" t="s">
        <v>54</v>
      </c>
      <c r="C158" s="81" t="s">
        <v>55</v>
      </c>
      <c r="D158" s="72" t="s">
        <v>11</v>
      </c>
      <c r="E158" s="72" t="s">
        <v>25</v>
      </c>
    </row>
    <row r="159" spans="1:5" ht="12.75">
      <c r="A159" s="82">
        <v>1</v>
      </c>
      <c r="B159" s="17" t="str">
        <f>+$B$12</f>
        <v>Cheltenham B</v>
      </c>
      <c r="C159" s="17" t="str">
        <f>+B16</f>
        <v>Ben Ayres</v>
      </c>
      <c r="D159" s="83"/>
      <c r="E159" s="83"/>
    </row>
    <row r="160" spans="1:5" ht="12.75">
      <c r="A160" s="82">
        <v>2</v>
      </c>
      <c r="B160" s="17" t="str">
        <f>+$B$24</f>
        <v>Cheltenham D</v>
      </c>
      <c r="C160" s="17" t="str">
        <f>+B25</f>
        <v>Phillip Hunt</v>
      </c>
      <c r="D160" s="80"/>
      <c r="E160" s="80"/>
    </row>
    <row r="161" spans="1:5" ht="12.75">
      <c r="A161" s="82">
        <v>3</v>
      </c>
      <c r="B161" s="17" t="str">
        <f>+$B$6</f>
        <v>Cheltenham A</v>
      </c>
      <c r="C161" s="17" t="str">
        <f>+$B$8</f>
        <v>Sam Smith</v>
      </c>
      <c r="D161" s="80"/>
      <c r="E161" s="80"/>
    </row>
    <row r="162" spans="1:5" ht="12.75">
      <c r="A162" s="82">
        <v>4</v>
      </c>
      <c r="B162" s="17" t="str">
        <f>+$B$30</f>
        <v>FODAC A</v>
      </c>
      <c r="C162" s="17" t="str">
        <f>+$B$32</f>
        <v>Bede Marshall</v>
      </c>
      <c r="D162" s="80"/>
      <c r="E162" s="80"/>
    </row>
    <row r="163" spans="1:5" ht="12.75">
      <c r="A163" s="82">
        <v>5</v>
      </c>
      <c r="B163" s="17" t="str">
        <f>+$B$42</f>
        <v>Gloucester</v>
      </c>
      <c r="C163" s="17" t="str">
        <f>+$B$44</f>
        <v>Sulaiman Ouiles</v>
      </c>
      <c r="D163" s="80"/>
      <c r="E163" s="80"/>
    </row>
    <row r="164" spans="1:5" ht="12.75">
      <c r="A164" s="83">
        <v>6</v>
      </c>
      <c r="B164" s="21" t="str">
        <f>+$B$18</f>
        <v>Cheltenham C</v>
      </c>
      <c r="C164" s="95" t="str">
        <f>+$B$22</f>
        <v>William Andrews-Flint</v>
      </c>
      <c r="D164" s="80"/>
      <c r="E164" s="80"/>
    </row>
    <row r="165" spans="4:5" ht="12.75">
      <c r="D165" s="17"/>
      <c r="E165" s="17"/>
    </row>
    <row r="166" spans="4:5" ht="12.75">
      <c r="D166" s="17"/>
      <c r="E166" s="17"/>
    </row>
    <row r="167" spans="1:5" ht="15">
      <c r="A167" s="79" t="s">
        <v>28</v>
      </c>
      <c r="B167" s="84"/>
      <c r="C167" s="84"/>
      <c r="D167" s="84"/>
      <c r="E167" s="84"/>
    </row>
    <row r="168" spans="1:5" ht="12.75">
      <c r="A168" s="80" t="s">
        <v>32</v>
      </c>
      <c r="B168" s="81" t="s">
        <v>54</v>
      </c>
      <c r="C168" s="81" t="s">
        <v>55</v>
      </c>
      <c r="D168" s="72" t="s">
        <v>11</v>
      </c>
      <c r="E168" s="72" t="s">
        <v>25</v>
      </c>
    </row>
    <row r="169" spans="1:5" ht="12.75">
      <c r="A169" s="82">
        <v>1</v>
      </c>
      <c r="B169" s="17" t="str">
        <f>+$B$12</f>
        <v>Cheltenham B</v>
      </c>
      <c r="C169" s="17" t="str">
        <f>+$B$14</f>
        <v>Chayse Hamilton</v>
      </c>
      <c r="D169" s="83"/>
      <c r="E169" s="83"/>
    </row>
    <row r="170" spans="1:5" ht="12.75">
      <c r="A170" s="82">
        <v>2</v>
      </c>
      <c r="B170" s="17" t="str">
        <f>+$B$18</f>
        <v>Cheltenham C</v>
      </c>
      <c r="C170" s="17" t="str">
        <f>+$B$20</f>
        <v>Archie Cross</v>
      </c>
      <c r="D170" s="80"/>
      <c r="E170" s="80"/>
    </row>
    <row r="171" spans="1:5" ht="12.75">
      <c r="A171" s="82">
        <v>3</v>
      </c>
      <c r="B171" s="17" t="str">
        <f>+$B$42</f>
        <v>Gloucester</v>
      </c>
      <c r="C171" s="17" t="str">
        <f>+$B$46</f>
        <v>Seradeim Apostolakis</v>
      </c>
      <c r="D171" s="80"/>
      <c r="E171" s="80"/>
    </row>
    <row r="172" spans="1:5" ht="12.75">
      <c r="A172" s="82">
        <v>4</v>
      </c>
      <c r="B172" s="17" t="str">
        <f>+$B$24</f>
        <v>Cheltenham D</v>
      </c>
      <c r="C172" s="17" t="str">
        <f>+$B$26</f>
        <v>Adam Grinnell</v>
      </c>
      <c r="D172" s="80"/>
      <c r="E172" s="80"/>
    </row>
    <row r="173" spans="1:5" ht="12.75">
      <c r="A173" s="82">
        <v>5</v>
      </c>
      <c r="B173" s="17" t="str">
        <f>+$B$6</f>
        <v>Cheltenham A</v>
      </c>
      <c r="C173" s="17" t="str">
        <f>+$B$9</f>
        <v>Sam Broderick</v>
      </c>
      <c r="D173" s="80"/>
      <c r="E173" s="80"/>
    </row>
    <row r="174" spans="1:5" ht="12.75">
      <c r="A174" s="83">
        <v>6</v>
      </c>
      <c r="B174" s="21" t="str">
        <f>+$B$30</f>
        <v>FODAC A</v>
      </c>
      <c r="C174" s="21" t="str">
        <f>+$B$33</f>
        <v>Charlie Roberts</v>
      </c>
      <c r="D174" s="80"/>
      <c r="E174" s="80"/>
    </row>
    <row r="175" spans="4:5" ht="12.75">
      <c r="D175" s="25"/>
      <c r="E175" s="25"/>
    </row>
    <row r="176" spans="4:5" ht="12.75">
      <c r="D176" s="17"/>
      <c r="E176" s="17"/>
    </row>
    <row r="177" spans="1:5" ht="15">
      <c r="A177" s="79" t="s">
        <v>29</v>
      </c>
      <c r="B177" s="84"/>
      <c r="C177" s="84"/>
      <c r="D177" s="84"/>
      <c r="E177" s="84"/>
    </row>
    <row r="178" spans="1:5" ht="12.75">
      <c r="A178" s="80" t="s">
        <v>32</v>
      </c>
      <c r="B178" s="81" t="s">
        <v>54</v>
      </c>
      <c r="C178" s="81" t="s">
        <v>55</v>
      </c>
      <c r="D178" s="72" t="s">
        <v>11</v>
      </c>
      <c r="E178" s="72" t="s">
        <v>25</v>
      </c>
    </row>
    <row r="179" spans="1:5" ht="12.75">
      <c r="A179" s="82">
        <v>1</v>
      </c>
      <c r="B179" s="17" t="str">
        <f>+$B$42</f>
        <v>Gloucester</v>
      </c>
      <c r="C179" s="17" t="str">
        <f>+$B$45</f>
        <v>Lamar </v>
      </c>
      <c r="D179" s="83"/>
      <c r="E179" s="83"/>
    </row>
    <row r="180" spans="1:5" ht="12.75">
      <c r="A180" s="82">
        <v>2</v>
      </c>
      <c r="B180" s="17" t="str">
        <f>+$B$30</f>
        <v>FODAC A</v>
      </c>
      <c r="C180" s="17" t="str">
        <f>+$B$34</f>
        <v>Harrison Ablett</v>
      </c>
      <c r="D180" s="80"/>
      <c r="E180" s="80"/>
    </row>
    <row r="181" spans="1:5" ht="12.75">
      <c r="A181" s="82">
        <v>3</v>
      </c>
      <c r="B181" s="17" t="str">
        <f>+$B$12</f>
        <v>Cheltenham B</v>
      </c>
      <c r="C181" s="17" t="str">
        <f>+$B$15</f>
        <v>Tim Smith</v>
      </c>
      <c r="D181" s="80"/>
      <c r="E181" s="80"/>
    </row>
    <row r="182" spans="1:5" ht="12.75">
      <c r="A182" s="82">
        <v>4</v>
      </c>
      <c r="B182" s="17" t="str">
        <f>+$B$18</f>
        <v>Cheltenham C</v>
      </c>
      <c r="C182" s="17" t="str">
        <f>+B21</f>
        <v>William Watson</v>
      </c>
      <c r="D182" s="80"/>
      <c r="E182" s="80"/>
    </row>
    <row r="183" spans="1:5" ht="12.75">
      <c r="A183" s="82">
        <v>5</v>
      </c>
      <c r="B183" s="17" t="str">
        <f>+$B$6</f>
        <v>Cheltenham A</v>
      </c>
      <c r="C183" s="17" t="str">
        <f>+B10</f>
        <v>Oliver Risborough</v>
      </c>
      <c r="D183" s="80"/>
      <c r="E183" s="80"/>
    </row>
    <row r="184" spans="1:5" ht="12.75">
      <c r="A184" s="83">
        <v>6</v>
      </c>
      <c r="B184" s="21" t="str">
        <f>+$B$24</f>
        <v>Cheltenham D</v>
      </c>
      <c r="C184" s="21" t="str">
        <f>+$B$27</f>
        <v>n1</v>
      </c>
      <c r="D184" s="80"/>
      <c r="E184" s="80"/>
    </row>
    <row r="185" spans="4:5" ht="12.75">
      <c r="D185" s="17"/>
      <c r="E185" s="17"/>
    </row>
    <row r="186" spans="4:5" ht="12.75">
      <c r="D186" s="17"/>
      <c r="E186" s="17"/>
    </row>
    <row r="187" spans="1:5" ht="15">
      <c r="A187" s="79" t="s">
        <v>31</v>
      </c>
      <c r="B187" s="84"/>
      <c r="C187" s="84"/>
      <c r="D187" s="84"/>
      <c r="E187" s="84"/>
    </row>
    <row r="188" spans="1:5" ht="12.75">
      <c r="A188" s="80" t="s">
        <v>32</v>
      </c>
      <c r="B188" s="81" t="s">
        <v>54</v>
      </c>
      <c r="C188" s="81" t="s">
        <v>55</v>
      </c>
      <c r="D188" s="72" t="s">
        <v>11</v>
      </c>
      <c r="E188" s="72" t="s">
        <v>25</v>
      </c>
    </row>
    <row r="189" spans="1:5" ht="12.75">
      <c r="A189" s="82">
        <v>1</v>
      </c>
      <c r="B189" s="17"/>
      <c r="C189" s="17"/>
      <c r="D189" s="83"/>
      <c r="E189" s="83"/>
    </row>
    <row r="190" spans="1:5" ht="12.75">
      <c r="A190" s="82">
        <v>2</v>
      </c>
      <c r="B190" s="17"/>
      <c r="C190" s="17"/>
      <c r="D190" s="80"/>
      <c r="E190" s="80"/>
    </row>
    <row r="191" spans="1:5" ht="12.75">
      <c r="A191" s="82">
        <v>3</v>
      </c>
      <c r="B191" s="17"/>
      <c r="C191" s="17"/>
      <c r="D191" s="80"/>
      <c r="E191" s="80"/>
    </row>
    <row r="192" spans="1:5" ht="12.75">
      <c r="A192" s="82">
        <v>4</v>
      </c>
      <c r="B192" s="17"/>
      <c r="C192" s="17"/>
      <c r="D192" s="80"/>
      <c r="E192" s="80"/>
    </row>
    <row r="193" spans="1:5" ht="12.75">
      <c r="A193" s="82">
        <v>5</v>
      </c>
      <c r="B193" s="17"/>
      <c r="C193" s="17"/>
      <c r="D193" s="80"/>
      <c r="E193" s="80"/>
    </row>
    <row r="194" spans="1:5" ht="12.75">
      <c r="A194" s="83">
        <v>6</v>
      </c>
      <c r="B194" s="21"/>
      <c r="C194" s="21"/>
      <c r="D194" s="80"/>
      <c r="E194" s="80"/>
    </row>
    <row r="195" spans="4:5" ht="12.75">
      <c r="D195" s="17"/>
      <c r="E195" s="17"/>
    </row>
    <row r="196" spans="4:5" ht="15">
      <c r="D196" s="85" t="s">
        <v>56</v>
      </c>
      <c r="E196" s="25"/>
    </row>
    <row r="197" spans="1:5" ht="15">
      <c r="A197" s="79" t="s">
        <v>30</v>
      </c>
      <c r="B197" s="84"/>
      <c r="C197" s="84"/>
      <c r="D197" s="84"/>
      <c r="E197" s="84"/>
    </row>
    <row r="198" spans="1:5" ht="12.75">
      <c r="A198" s="80" t="s">
        <v>32</v>
      </c>
      <c r="B198" s="81" t="s">
        <v>54</v>
      </c>
      <c r="C198" s="81" t="s">
        <v>55</v>
      </c>
      <c r="D198" s="72" t="s">
        <v>11</v>
      </c>
      <c r="E198" s="72" t="s">
        <v>25</v>
      </c>
    </row>
    <row r="199" spans="1:5" ht="12.75">
      <c r="A199" s="82">
        <v>1</v>
      </c>
      <c r="B199" s="17" t="str">
        <f>+$B$36</f>
        <v>FODAC B</v>
      </c>
      <c r="C199" s="17" t="str">
        <f>+$B$40</f>
        <v>n10</v>
      </c>
      <c r="D199" s="83"/>
      <c r="E199" s="83"/>
    </row>
    <row r="200" spans="1:5" ht="12.75">
      <c r="A200" s="82">
        <v>2</v>
      </c>
      <c r="B200" s="17" t="str">
        <f>+$B$24</f>
        <v>Cheltenham D</v>
      </c>
      <c r="C200" s="17" t="str">
        <f>+$B$28</f>
        <v>n2</v>
      </c>
      <c r="D200" s="80"/>
      <c r="E200" s="80"/>
    </row>
    <row r="201" spans="1:5" ht="12.75">
      <c r="A201" s="82">
        <v>3</v>
      </c>
      <c r="B201" s="17"/>
      <c r="C201" s="17"/>
      <c r="D201" s="80"/>
      <c r="E201" s="80"/>
    </row>
    <row r="202" spans="1:5" ht="12.75">
      <c r="A202" s="82">
        <v>4</v>
      </c>
      <c r="B202" s="17"/>
      <c r="C202" s="17"/>
      <c r="D202" s="80"/>
      <c r="E202" s="80"/>
    </row>
    <row r="203" spans="1:5" ht="12.75">
      <c r="A203" s="82">
        <v>5</v>
      </c>
      <c r="B203" s="17"/>
      <c r="C203" s="17"/>
      <c r="D203" s="80"/>
      <c r="E203" s="80"/>
    </row>
    <row r="204" spans="1:5" ht="12.75">
      <c r="A204" s="83">
        <v>6</v>
      </c>
      <c r="B204" s="21"/>
      <c r="C204" s="21"/>
      <c r="D204" s="80"/>
      <c r="E204" s="80"/>
    </row>
    <row r="205" spans="4:5" ht="12.75">
      <c r="D205" s="17"/>
      <c r="E205" s="17"/>
    </row>
    <row r="206" spans="4:5" ht="12.75">
      <c r="D206" s="17"/>
      <c r="E206" s="17"/>
    </row>
    <row r="207" spans="1:11" ht="12.75">
      <c r="A207" s="17"/>
      <c r="B207" s="17"/>
      <c r="C207" s="17"/>
      <c r="D207" s="17"/>
      <c r="E207" s="17"/>
      <c r="F207" s="17"/>
      <c r="J207" s="17"/>
      <c r="K207" s="17"/>
    </row>
    <row r="208" spans="1:11" ht="12.75">
      <c r="A208" s="17"/>
      <c r="B208" s="17"/>
      <c r="C208" s="17"/>
      <c r="D208" s="17"/>
      <c r="E208" s="17"/>
      <c r="F208" s="17"/>
      <c r="J208" s="17"/>
      <c r="K208" s="17"/>
    </row>
    <row r="209" spans="1:6" ht="12.75">
      <c r="A209" s="17"/>
      <c r="B209" s="17"/>
      <c r="C209" s="17"/>
      <c r="D209" s="17"/>
      <c r="E209" s="17"/>
      <c r="F209" s="17"/>
    </row>
  </sheetData>
  <sheetProtection selectLockedCells="1" selectUnlockedCells="1"/>
  <mergeCells count="6">
    <mergeCell ref="A144:E144"/>
    <mergeCell ref="A145:E145"/>
    <mergeCell ref="B1:F1"/>
    <mergeCell ref="B3:F3"/>
    <mergeCell ref="B62:F62"/>
    <mergeCell ref="B122:F122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28">
      <selection activeCell="G58" sqref="G58"/>
    </sheetView>
  </sheetViews>
  <sheetFormatPr defaultColWidth="11.57421875" defaultRowHeight="12.75"/>
  <cols>
    <col min="1" max="1" width="17.8515625" style="4" customWidth="1"/>
    <col min="2" max="5" width="6.140625" style="5" customWidth="1"/>
    <col min="6" max="6" width="2.57421875" style="6" customWidth="1"/>
    <col min="7" max="7" width="17.8515625" style="5" customWidth="1"/>
    <col min="8" max="11" width="6.140625" style="5" customWidth="1"/>
    <col min="12" max="12" width="2.57421875" style="6" customWidth="1"/>
    <col min="13" max="13" width="17.8515625" style="5" customWidth="1"/>
    <col min="14" max="16" width="6.140625" style="4" customWidth="1"/>
    <col min="17" max="17" width="2.57421875" style="4" customWidth="1"/>
    <col min="18" max="16384" width="11.57421875" style="4" customWidth="1"/>
  </cols>
  <sheetData>
    <row r="2" spans="1:17" ht="12">
      <c r="A2" s="4" t="str">
        <f>+BoysU13!$B3</f>
        <v>U13 Boys</v>
      </c>
      <c r="B2" s="5" t="str">
        <f>+BoysU13!C4</f>
        <v>SLJ</v>
      </c>
      <c r="E2" s="5" t="s">
        <v>12</v>
      </c>
      <c r="F2" s="8"/>
      <c r="G2" s="4" t="str">
        <f>+BoysU13!$B3</f>
        <v>U13 Boys</v>
      </c>
      <c r="H2" s="5" t="str">
        <f>+BoysU13!C63</f>
        <v>Shot</v>
      </c>
      <c r="K2" s="5" t="s">
        <v>12</v>
      </c>
      <c r="L2" s="8"/>
      <c r="M2" s="4" t="str">
        <f>+BoysU13!$B3</f>
        <v>U13 Boys</v>
      </c>
      <c r="N2" s="4" t="s">
        <v>59</v>
      </c>
      <c r="P2" s="4" t="s">
        <v>12</v>
      </c>
      <c r="Q2" s="9"/>
    </row>
    <row r="3" spans="2:17" ht="12">
      <c r="B3" s="4"/>
      <c r="C3" s="4"/>
      <c r="D3" s="4"/>
      <c r="E3" s="4"/>
      <c r="F3" s="8"/>
      <c r="L3" s="8"/>
      <c r="N3" s="5"/>
      <c r="O3" s="5"/>
      <c r="P3" s="5"/>
      <c r="Q3" s="9"/>
    </row>
    <row r="4" spans="2:17" ht="12">
      <c r="B4" s="5" t="s">
        <v>9</v>
      </c>
      <c r="D4" s="5" t="s">
        <v>33</v>
      </c>
      <c r="E4" s="5" t="s">
        <v>10</v>
      </c>
      <c r="F4" s="8"/>
      <c r="H4" s="5" t="s">
        <v>9</v>
      </c>
      <c r="J4" s="5" t="s">
        <v>33</v>
      </c>
      <c r="K4" s="5" t="s">
        <v>10</v>
      </c>
      <c r="L4" s="8"/>
      <c r="N4" s="4" t="s">
        <v>11</v>
      </c>
      <c r="O4" s="5" t="s">
        <v>33</v>
      </c>
      <c r="P4" s="4" t="s">
        <v>10</v>
      </c>
      <c r="Q4" s="9"/>
    </row>
    <row r="5" spans="1:17" ht="12">
      <c r="A5" s="4" t="str">
        <f>+BoysU13!$B6</f>
        <v>Cheltenham A</v>
      </c>
      <c r="C5" s="28">
        <f>SUM(B6:B9)</f>
        <v>7.79</v>
      </c>
      <c r="D5" s="6">
        <f>RANK(C5,C$5:C$54,0)</f>
        <v>1</v>
      </c>
      <c r="E5" s="10">
        <f>COUNT(D$5:D$54)+1-D5</f>
        <v>8</v>
      </c>
      <c r="F5" s="8"/>
      <c r="G5" s="4" t="str">
        <f>+BoysU13!$B6</f>
        <v>Cheltenham A</v>
      </c>
      <c r="I5" s="28">
        <f>SUM(H6:H9)</f>
        <v>22.25</v>
      </c>
      <c r="J5" s="6">
        <f>RANK(I5,I$5:I$54,0)</f>
        <v>2</v>
      </c>
      <c r="K5" s="10">
        <f>COUNT(J$5:J$54)+1-J5</f>
        <v>7</v>
      </c>
      <c r="L5" s="8"/>
      <c r="M5" s="46" t="str">
        <f>+BoysU13!$B6</f>
        <v>Cheltenham A</v>
      </c>
      <c r="N5" s="87">
        <v>141.63</v>
      </c>
      <c r="O5" s="6">
        <f>RANK(N5,N$5:N$54,1)</f>
        <v>1</v>
      </c>
      <c r="P5" s="10">
        <f>COUNT(O$5:O$54)+1-O5</f>
        <v>8</v>
      </c>
      <c r="Q5" s="9"/>
    </row>
    <row r="6" spans="1:17" ht="12">
      <c r="A6" s="4" t="str">
        <f>+BoysU13!$B7</f>
        <v>James Stanton</v>
      </c>
      <c r="B6" s="5">
        <v>2.1</v>
      </c>
      <c r="D6" s="6"/>
      <c r="F6" s="8"/>
      <c r="G6" s="4" t="str">
        <f>+BoysU13!$B7</f>
        <v>James Stanton</v>
      </c>
      <c r="H6" s="5">
        <v>5.5</v>
      </c>
      <c r="J6" s="6"/>
      <c r="L6" s="8"/>
      <c r="M6" s="88"/>
      <c r="N6" s="7"/>
      <c r="O6" s="5"/>
      <c r="P6" s="5"/>
      <c r="Q6" s="9"/>
    </row>
    <row r="7" spans="1:17" ht="12">
      <c r="A7" s="4" t="str">
        <f>+BoysU13!$B8</f>
        <v>Sam Smith</v>
      </c>
      <c r="B7" s="5">
        <v>2.1</v>
      </c>
      <c r="D7" s="6"/>
      <c r="F7" s="8"/>
      <c r="G7" s="4" t="str">
        <f>+BoysU13!$B8</f>
        <v>Sam Smith</v>
      </c>
      <c r="H7" s="5">
        <v>7</v>
      </c>
      <c r="J7" s="6"/>
      <c r="L7" s="8"/>
      <c r="M7" s="88"/>
      <c r="N7" s="7"/>
      <c r="O7" s="5"/>
      <c r="P7" s="5"/>
      <c r="Q7" s="9"/>
    </row>
    <row r="8" spans="1:17" ht="12">
      <c r="A8" s="4" t="str">
        <f>+BoysU13!$B9</f>
        <v>Sam Broderick</v>
      </c>
      <c r="B8" s="5">
        <v>1.7</v>
      </c>
      <c r="D8" s="6"/>
      <c r="F8" s="8"/>
      <c r="G8" s="4" t="str">
        <f>+BoysU13!$B9</f>
        <v>Sam Broderick</v>
      </c>
      <c r="H8" s="5">
        <v>5</v>
      </c>
      <c r="J8" s="6"/>
      <c r="L8" s="8"/>
      <c r="M8" s="88"/>
      <c r="N8" s="7"/>
      <c r="O8" s="5"/>
      <c r="P8" s="5"/>
      <c r="Q8" s="9"/>
    </row>
    <row r="9" spans="1:17" ht="12">
      <c r="A9" s="4" t="str">
        <f>+BoysU13!$B10</f>
        <v>Oliver Risborough</v>
      </c>
      <c r="B9" s="5">
        <v>1.89</v>
      </c>
      <c r="D9" s="6"/>
      <c r="F9" s="8"/>
      <c r="G9" s="4" t="str">
        <f>+BoysU13!$B10</f>
        <v>Oliver Risborough</v>
      </c>
      <c r="H9" s="5">
        <v>4.75</v>
      </c>
      <c r="J9" s="6"/>
      <c r="L9" s="8"/>
      <c r="M9" s="88"/>
      <c r="N9" s="7"/>
      <c r="O9" s="5"/>
      <c r="P9" s="5"/>
      <c r="Q9" s="9"/>
    </row>
    <row r="10" spans="4:17" ht="12">
      <c r="D10" s="6"/>
      <c r="F10" s="8"/>
      <c r="G10" s="4"/>
      <c r="J10" s="6"/>
      <c r="L10" s="8"/>
      <c r="M10" s="46"/>
      <c r="N10" s="7"/>
      <c r="O10" s="5"/>
      <c r="P10" s="5"/>
      <c r="Q10" s="9"/>
    </row>
    <row r="11" spans="3:17" ht="12">
      <c r="C11" s="29"/>
      <c r="D11" s="30"/>
      <c r="F11" s="8"/>
      <c r="G11" s="4"/>
      <c r="I11" s="29"/>
      <c r="J11" s="30"/>
      <c r="L11" s="8"/>
      <c r="M11" s="46"/>
      <c r="N11" s="7"/>
      <c r="O11" s="29"/>
      <c r="P11" s="5"/>
      <c r="Q11" s="9"/>
    </row>
    <row r="12" spans="1:17" ht="12">
      <c r="A12" s="4" t="str">
        <f>+BoysU13!$B12</f>
        <v>Cheltenham B</v>
      </c>
      <c r="C12" s="28">
        <f>SUM(B13:B16)</f>
        <v>7.789999999999999</v>
      </c>
      <c r="D12" s="107">
        <v>1</v>
      </c>
      <c r="E12" s="10">
        <f>COUNT(D$5:D$54)+1-D12</f>
        <v>8</v>
      </c>
      <c r="F12" s="8"/>
      <c r="G12" s="4" t="str">
        <f>+BoysU13!$B12</f>
        <v>Cheltenham B</v>
      </c>
      <c r="I12" s="28">
        <f>SUM(H13:H16)</f>
        <v>21.25</v>
      </c>
      <c r="J12" s="6">
        <f>RANK(I12,I$5:I$54,0)</f>
        <v>3</v>
      </c>
      <c r="K12" s="10">
        <f>COUNT(J$5:J$54)+1-J12</f>
        <v>6</v>
      </c>
      <c r="L12" s="8"/>
      <c r="M12" s="46" t="str">
        <f>+BoysU13!$B12</f>
        <v>Cheltenham B</v>
      </c>
      <c r="N12" s="87">
        <v>145.34</v>
      </c>
      <c r="O12" s="6">
        <f>RANK(N12,N$5:N$54,1)</f>
        <v>2</v>
      </c>
      <c r="P12" s="10">
        <f>COUNT(O$5:O$54)+1-O12</f>
        <v>7</v>
      </c>
      <c r="Q12" s="9"/>
    </row>
    <row r="13" spans="1:17" ht="12">
      <c r="A13" s="4" t="str">
        <f>+BoysU13!$B13</f>
        <v>Max Godden</v>
      </c>
      <c r="B13" s="5">
        <v>2.11</v>
      </c>
      <c r="C13" s="29"/>
      <c r="D13" s="30"/>
      <c r="F13" s="8"/>
      <c r="G13" s="4" t="str">
        <f>+BoysU13!$B13</f>
        <v>Max Godden</v>
      </c>
      <c r="H13" s="5">
        <v>5.75</v>
      </c>
      <c r="I13" s="29"/>
      <c r="J13" s="30"/>
      <c r="L13" s="8"/>
      <c r="M13" s="88"/>
      <c r="N13" s="7"/>
      <c r="O13" s="29"/>
      <c r="P13" s="5"/>
      <c r="Q13" s="9"/>
    </row>
    <row r="14" spans="1:17" ht="12">
      <c r="A14" s="4" t="str">
        <f>+BoysU13!$B14</f>
        <v>Chayse Hamilton</v>
      </c>
      <c r="B14" s="5">
        <v>1.94</v>
      </c>
      <c r="C14" s="29"/>
      <c r="D14" s="30"/>
      <c r="F14" s="8"/>
      <c r="G14" s="4" t="str">
        <f>+BoysU13!$B14</f>
        <v>Chayse Hamilton</v>
      </c>
      <c r="H14" s="5">
        <v>6.25</v>
      </c>
      <c r="I14" s="29"/>
      <c r="J14" s="30"/>
      <c r="L14" s="8"/>
      <c r="M14" s="88"/>
      <c r="N14" s="7"/>
      <c r="O14" s="29"/>
      <c r="P14" s="5"/>
      <c r="Q14" s="9"/>
    </row>
    <row r="15" spans="1:17" ht="12">
      <c r="A15" s="4" t="str">
        <f>+BoysU13!$B15</f>
        <v>Tim Smith</v>
      </c>
      <c r="B15" s="5">
        <v>1.72</v>
      </c>
      <c r="C15" s="29"/>
      <c r="D15" s="30"/>
      <c r="F15" s="8"/>
      <c r="G15" s="4" t="str">
        <f>+BoysU13!$B15</f>
        <v>Tim Smith</v>
      </c>
      <c r="H15" s="5">
        <v>4.75</v>
      </c>
      <c r="I15" s="29"/>
      <c r="J15" s="30"/>
      <c r="L15" s="8"/>
      <c r="M15" s="88"/>
      <c r="N15" s="7"/>
      <c r="O15" s="29"/>
      <c r="P15" s="5"/>
      <c r="Q15" s="9"/>
    </row>
    <row r="16" spans="1:17" ht="12">
      <c r="A16" s="4" t="str">
        <f>+BoysU13!$B16</f>
        <v>Ben Ayres</v>
      </c>
      <c r="B16" s="5">
        <v>2.02</v>
      </c>
      <c r="C16" s="29"/>
      <c r="D16" s="30"/>
      <c r="F16" s="8"/>
      <c r="G16" s="4" t="str">
        <f>+BoysU13!$B16</f>
        <v>Ben Ayres</v>
      </c>
      <c r="H16" s="5">
        <v>4.5</v>
      </c>
      <c r="I16" s="29"/>
      <c r="J16" s="30"/>
      <c r="L16" s="8"/>
      <c r="M16" s="88"/>
      <c r="N16" s="7"/>
      <c r="O16" s="29"/>
      <c r="P16" s="5"/>
      <c r="Q16" s="9"/>
    </row>
    <row r="17" spans="4:17" ht="12">
      <c r="D17" s="6"/>
      <c r="F17" s="8"/>
      <c r="G17" s="4"/>
      <c r="J17" s="6"/>
      <c r="L17" s="8"/>
      <c r="M17" s="46"/>
      <c r="N17" s="7"/>
      <c r="O17" s="5"/>
      <c r="P17" s="5"/>
      <c r="Q17" s="9"/>
    </row>
    <row r="18" spans="3:17" ht="12">
      <c r="C18" s="29"/>
      <c r="D18" s="30"/>
      <c r="F18" s="8"/>
      <c r="G18" s="4"/>
      <c r="I18" s="29"/>
      <c r="J18" s="30"/>
      <c r="L18" s="8"/>
      <c r="M18" s="46"/>
      <c r="N18" s="7"/>
      <c r="O18" s="29"/>
      <c r="P18" s="5"/>
      <c r="Q18" s="9"/>
    </row>
    <row r="19" spans="1:17" ht="12">
      <c r="A19" s="4" t="str">
        <f>+BoysU13!$B18</f>
        <v>Cheltenham C</v>
      </c>
      <c r="C19" s="28">
        <f>SUM(B20:B23)</f>
        <v>7.279999999999999</v>
      </c>
      <c r="D19" s="6">
        <f>RANK(C19,C$5:C$54,0)</f>
        <v>4</v>
      </c>
      <c r="E19" s="10">
        <f>COUNT(D$5:D$54)+1-D19</f>
        <v>5</v>
      </c>
      <c r="F19" s="8"/>
      <c r="G19" s="4" t="str">
        <f>+BoysU13!$B18</f>
        <v>Cheltenham C</v>
      </c>
      <c r="I19" s="28">
        <f>SUM(H20:H23)</f>
        <v>19</v>
      </c>
      <c r="J19" s="6">
        <f>RANK(I19,I$5:I$54,0)</f>
        <v>4</v>
      </c>
      <c r="K19" s="10">
        <f>COUNT(J$5:J$54)+1-J19</f>
        <v>5</v>
      </c>
      <c r="L19" s="8"/>
      <c r="M19" s="46" t="str">
        <f>+BoysU13!$B18</f>
        <v>Cheltenham C</v>
      </c>
      <c r="N19" s="87">
        <v>148.25</v>
      </c>
      <c r="O19" s="6">
        <f>RANK(N19,N$5:N$54,1)</f>
        <v>4</v>
      </c>
      <c r="P19" s="10">
        <f>COUNT(O$5:O$54)+1-O19</f>
        <v>5</v>
      </c>
      <c r="Q19" s="9"/>
    </row>
    <row r="20" spans="1:17" ht="12">
      <c r="A20" s="4" t="str">
        <f>+BoysU13!$B19</f>
        <v>Adam Davis</v>
      </c>
      <c r="B20" s="5">
        <v>1.62</v>
      </c>
      <c r="C20" s="29"/>
      <c r="D20" s="30"/>
      <c r="F20" s="8"/>
      <c r="G20" s="4" t="str">
        <f>+BoysU13!$B19</f>
        <v>Adam Davis</v>
      </c>
      <c r="H20" s="5">
        <v>4</v>
      </c>
      <c r="I20" s="29"/>
      <c r="J20" s="30"/>
      <c r="L20" s="8"/>
      <c r="M20" s="88"/>
      <c r="N20" s="7"/>
      <c r="O20" s="29"/>
      <c r="P20" s="5"/>
      <c r="Q20" s="9"/>
    </row>
    <row r="21" spans="1:17" ht="12">
      <c r="A21" s="4" t="str">
        <f>+BoysU13!$B20</f>
        <v>Archie Cross</v>
      </c>
      <c r="B21" s="5">
        <v>1.8</v>
      </c>
      <c r="C21" s="29"/>
      <c r="D21" s="30"/>
      <c r="F21" s="8"/>
      <c r="G21" s="4" t="str">
        <f>+BoysU13!$B20</f>
        <v>Archie Cross</v>
      </c>
      <c r="H21" s="5">
        <v>5.5</v>
      </c>
      <c r="I21" s="29"/>
      <c r="J21" s="30"/>
      <c r="L21" s="8"/>
      <c r="M21" s="88"/>
      <c r="N21" s="7"/>
      <c r="O21" s="29"/>
      <c r="P21" s="5"/>
      <c r="Q21" s="9"/>
    </row>
    <row r="22" spans="1:17" ht="12">
      <c r="A22" s="4" t="str">
        <f>+BoysU13!$B21</f>
        <v>William Watson</v>
      </c>
      <c r="B22" s="5">
        <v>1.94</v>
      </c>
      <c r="C22" s="29"/>
      <c r="D22" s="30"/>
      <c r="F22" s="8"/>
      <c r="G22" s="4" t="str">
        <f>+BoysU13!$B21</f>
        <v>William Watson</v>
      </c>
      <c r="H22" s="5">
        <v>4.5</v>
      </c>
      <c r="I22" s="29"/>
      <c r="J22" s="30"/>
      <c r="L22" s="8"/>
      <c r="M22" s="88"/>
      <c r="N22" s="7"/>
      <c r="O22" s="29"/>
      <c r="P22" s="5"/>
      <c r="Q22" s="9"/>
    </row>
    <row r="23" spans="1:17" ht="12">
      <c r="A23" s="4" t="str">
        <f>+BoysU13!$B22</f>
        <v>William Andrews-Flint</v>
      </c>
      <c r="B23" s="5">
        <v>1.92</v>
      </c>
      <c r="C23" s="29"/>
      <c r="D23" s="30"/>
      <c r="F23" s="8"/>
      <c r="G23" s="4" t="str">
        <f>+BoysU13!$B22</f>
        <v>William Andrews-Flint</v>
      </c>
      <c r="H23" s="5">
        <v>5</v>
      </c>
      <c r="I23" s="29"/>
      <c r="J23" s="30"/>
      <c r="L23" s="8"/>
      <c r="M23" s="88"/>
      <c r="N23" s="7"/>
      <c r="O23" s="29"/>
      <c r="P23" s="5"/>
      <c r="Q23" s="9"/>
    </row>
    <row r="24" spans="4:17" ht="12">
      <c r="D24" s="6"/>
      <c r="F24" s="8"/>
      <c r="G24" s="4"/>
      <c r="J24" s="6"/>
      <c r="L24" s="8"/>
      <c r="M24" s="46"/>
      <c r="N24" s="7"/>
      <c r="O24" s="5"/>
      <c r="P24" s="5"/>
      <c r="Q24" s="9"/>
    </row>
    <row r="25" spans="3:17" ht="12">
      <c r="C25" s="29"/>
      <c r="D25" s="30"/>
      <c r="F25" s="8"/>
      <c r="G25" s="4"/>
      <c r="I25" s="29"/>
      <c r="J25" s="30"/>
      <c r="L25" s="8"/>
      <c r="M25" s="46"/>
      <c r="N25" s="7"/>
      <c r="O25" s="29"/>
      <c r="P25" s="5"/>
      <c r="Q25" s="9"/>
    </row>
    <row r="26" spans="1:17" ht="12">
      <c r="A26" s="4" t="str">
        <f>+BoysU13!$B24</f>
        <v>Cheltenham D</v>
      </c>
      <c r="C26" s="28">
        <f>SUM(B27:B30)</f>
        <v>3.0700000000000003</v>
      </c>
      <c r="D26" s="6">
        <f>RANK(C26,C$5:C$54,0)</f>
        <v>6</v>
      </c>
      <c r="E26" s="10">
        <f>COUNT(D$5:D$54)+1-D26</f>
        <v>3</v>
      </c>
      <c r="F26" s="8"/>
      <c r="G26" s="4" t="str">
        <f>+BoysU13!$B24</f>
        <v>Cheltenham D</v>
      </c>
      <c r="I26" s="28">
        <f>SUM(H27:H30)</f>
        <v>8.25</v>
      </c>
      <c r="J26" s="6">
        <f>RANK(I26,I$5:I$54,0)</f>
        <v>6</v>
      </c>
      <c r="K26" s="10">
        <f>COUNT(J$5:J$54)+1-J26</f>
        <v>3</v>
      </c>
      <c r="L26" s="8"/>
      <c r="M26" s="46" t="str">
        <f>+BoysU13!$B24</f>
        <v>Cheltenham D</v>
      </c>
      <c r="N26" s="118">
        <v>999</v>
      </c>
      <c r="O26" s="6">
        <f>RANK(N26,N$5:N$54,1)</f>
        <v>6</v>
      </c>
      <c r="P26" s="10">
        <f>COUNT(O$5:O$54)+1-O26</f>
        <v>3</v>
      </c>
      <c r="Q26" s="9"/>
    </row>
    <row r="27" spans="1:16" s="86" customFormat="1" ht="12">
      <c r="A27" s="4" t="str">
        <f>+BoysU13!$B25</f>
        <v>Phillip Hunt</v>
      </c>
      <c r="B27" s="30">
        <v>1.58</v>
      </c>
      <c r="C27" s="30"/>
      <c r="D27" s="30"/>
      <c r="E27" s="30"/>
      <c r="F27" s="30"/>
      <c r="G27" s="4" t="str">
        <f>+BoysU13!$B25</f>
        <v>Phillip Hunt</v>
      </c>
      <c r="H27" s="30">
        <v>3.75</v>
      </c>
      <c r="I27" s="30"/>
      <c r="J27" s="30"/>
      <c r="K27" s="30"/>
      <c r="L27" s="30"/>
      <c r="M27" s="89"/>
      <c r="O27" s="30"/>
      <c r="P27" s="30"/>
    </row>
    <row r="28" spans="1:17" ht="12">
      <c r="A28" s="4" t="str">
        <f>+BoysU13!$B26</f>
        <v>Adam Grinnell</v>
      </c>
      <c r="B28" s="5">
        <v>1.49</v>
      </c>
      <c r="C28" s="29"/>
      <c r="D28" s="30"/>
      <c r="F28" s="8"/>
      <c r="G28" s="4" t="str">
        <f>+BoysU13!$B26</f>
        <v>Adam Grinnell</v>
      </c>
      <c r="H28" s="5">
        <v>4.5</v>
      </c>
      <c r="I28" s="29"/>
      <c r="J28" s="30"/>
      <c r="L28" s="8"/>
      <c r="M28" s="90"/>
      <c r="N28" s="7"/>
      <c r="O28" s="29"/>
      <c r="P28" s="5"/>
      <c r="Q28" s="9"/>
    </row>
    <row r="29" spans="1:17" ht="12">
      <c r="A29" s="4" t="str">
        <f>+BoysU13!$B27</f>
        <v>n1</v>
      </c>
      <c r="C29" s="29"/>
      <c r="D29" s="30"/>
      <c r="F29" s="8"/>
      <c r="G29" s="4" t="str">
        <f>+BoysU13!$B27</f>
        <v>n1</v>
      </c>
      <c r="I29" s="29"/>
      <c r="J29" s="30"/>
      <c r="L29" s="8"/>
      <c r="M29" s="90"/>
      <c r="N29" s="7"/>
      <c r="O29" s="29"/>
      <c r="P29" s="5"/>
      <c r="Q29" s="9"/>
    </row>
    <row r="30" spans="1:17" ht="12">
      <c r="A30" s="4" t="str">
        <f>+BoysU13!$B28</f>
        <v>n2</v>
      </c>
      <c r="C30" s="29"/>
      <c r="D30" s="30"/>
      <c r="F30" s="8"/>
      <c r="G30" s="4" t="str">
        <f>+BoysU13!$B28</f>
        <v>n2</v>
      </c>
      <c r="I30" s="29"/>
      <c r="J30" s="30"/>
      <c r="L30" s="8"/>
      <c r="M30" s="90"/>
      <c r="N30" s="7"/>
      <c r="O30" s="29"/>
      <c r="P30" s="5"/>
      <c r="Q30" s="9"/>
    </row>
    <row r="31" spans="4:17" ht="12">
      <c r="D31" s="6"/>
      <c r="F31" s="8"/>
      <c r="G31" s="4"/>
      <c r="J31" s="6"/>
      <c r="L31" s="8"/>
      <c r="M31" s="46"/>
      <c r="N31" s="7"/>
      <c r="O31" s="5"/>
      <c r="P31" s="5"/>
      <c r="Q31" s="9"/>
    </row>
    <row r="32" spans="3:17" ht="12">
      <c r="C32" s="29"/>
      <c r="D32" s="30"/>
      <c r="F32" s="8"/>
      <c r="G32" s="4"/>
      <c r="I32" s="29"/>
      <c r="J32" s="30"/>
      <c r="L32" s="8"/>
      <c r="M32" s="46"/>
      <c r="N32" s="7"/>
      <c r="O32" s="29"/>
      <c r="P32" s="5"/>
      <c r="Q32" s="9"/>
    </row>
    <row r="33" spans="1:17" ht="12">
      <c r="A33" s="4" t="str">
        <f>+BoysU13!$B30</f>
        <v>FODAC A</v>
      </c>
      <c r="C33" s="28">
        <f>SUM(B34:B37)</f>
        <v>6.73</v>
      </c>
      <c r="D33" s="6">
        <f>RANK(C33,C$5:C$54,0)</f>
        <v>5</v>
      </c>
      <c r="E33" s="10">
        <f>COUNT(D$5:D$54)+1-D33</f>
        <v>4</v>
      </c>
      <c r="F33" s="8"/>
      <c r="G33" s="4" t="str">
        <f>+BoysU13!$B30</f>
        <v>FODAC A</v>
      </c>
      <c r="I33" s="28">
        <f>SUM(H34:H37)</f>
        <v>17.75</v>
      </c>
      <c r="J33" s="6">
        <f>RANK(I33,I$5:I$54,0)</f>
        <v>5</v>
      </c>
      <c r="K33" s="10">
        <f>COUNT(J$5:J$54)+1-J33</f>
        <v>4</v>
      </c>
      <c r="L33" s="8"/>
      <c r="M33" s="46" t="str">
        <f>+BoysU13!$B30</f>
        <v>FODAC A</v>
      </c>
      <c r="N33" s="87">
        <v>149.29</v>
      </c>
      <c r="O33" s="6">
        <f>RANK(N33,N$5:N$54,1)</f>
        <v>5</v>
      </c>
      <c r="P33" s="10">
        <f>COUNT(O$5:O$54)+1-O33</f>
        <v>4</v>
      </c>
      <c r="Q33" s="9"/>
    </row>
    <row r="34" spans="1:17" ht="12">
      <c r="A34" s="4" t="str">
        <f>+BoysU13!$B31</f>
        <v>Will Compton</v>
      </c>
      <c r="B34" s="5">
        <v>1.98</v>
      </c>
      <c r="C34" s="29"/>
      <c r="D34" s="30"/>
      <c r="F34" s="8"/>
      <c r="G34" s="4" t="str">
        <f>+BoysU13!$B31</f>
        <v>Will Compton</v>
      </c>
      <c r="H34" s="5">
        <v>5</v>
      </c>
      <c r="I34" s="29"/>
      <c r="J34" s="30"/>
      <c r="L34" s="8"/>
      <c r="M34" s="90"/>
      <c r="N34" s="7"/>
      <c r="O34" s="29"/>
      <c r="P34" s="5"/>
      <c r="Q34" s="9"/>
    </row>
    <row r="35" spans="1:17" ht="12">
      <c r="A35" s="4" t="str">
        <f>+BoysU13!$B32</f>
        <v>Bede Marshall</v>
      </c>
      <c r="B35" s="5">
        <v>1.46</v>
      </c>
      <c r="C35" s="29"/>
      <c r="D35" s="30"/>
      <c r="F35" s="8"/>
      <c r="G35" s="4" t="str">
        <f>+BoysU13!$B32</f>
        <v>Bede Marshall</v>
      </c>
      <c r="H35" s="5">
        <v>4</v>
      </c>
      <c r="I35" s="29"/>
      <c r="J35" s="30"/>
      <c r="L35" s="8"/>
      <c r="M35" s="90"/>
      <c r="N35" s="7"/>
      <c r="O35" s="29"/>
      <c r="P35" s="5"/>
      <c r="Q35" s="9"/>
    </row>
    <row r="36" spans="1:17" ht="12">
      <c r="A36" s="4" t="str">
        <f>+BoysU13!$B33</f>
        <v>Charlie Roberts</v>
      </c>
      <c r="B36" s="5">
        <v>1.63</v>
      </c>
      <c r="C36" s="29"/>
      <c r="D36" s="30"/>
      <c r="F36" s="8"/>
      <c r="G36" s="4" t="str">
        <f>+BoysU13!$B33</f>
        <v>Charlie Roberts</v>
      </c>
      <c r="H36" s="5">
        <v>3.75</v>
      </c>
      <c r="I36" s="29"/>
      <c r="J36" s="30"/>
      <c r="L36" s="8"/>
      <c r="M36" s="90"/>
      <c r="N36" s="7"/>
      <c r="O36" s="29"/>
      <c r="P36" s="5"/>
      <c r="Q36" s="9"/>
    </row>
    <row r="37" spans="1:17" ht="12">
      <c r="A37" s="4" t="str">
        <f>+BoysU13!$B34</f>
        <v>Harrison Ablett</v>
      </c>
      <c r="B37" s="5">
        <v>1.66</v>
      </c>
      <c r="C37" s="29"/>
      <c r="D37" s="30"/>
      <c r="F37" s="8"/>
      <c r="G37" s="4" t="str">
        <f>+BoysU13!$B34</f>
        <v>Harrison Ablett</v>
      </c>
      <c r="H37" s="5">
        <v>5</v>
      </c>
      <c r="I37" s="29"/>
      <c r="J37" s="30"/>
      <c r="L37" s="8"/>
      <c r="M37" s="90"/>
      <c r="N37" s="7"/>
      <c r="O37" s="29"/>
      <c r="P37" s="5"/>
      <c r="Q37" s="9"/>
    </row>
    <row r="38" spans="4:17" ht="12">
      <c r="D38" s="6"/>
      <c r="F38" s="8"/>
      <c r="G38" s="4"/>
      <c r="J38" s="6"/>
      <c r="L38" s="8"/>
      <c r="M38" s="46"/>
      <c r="N38" s="7"/>
      <c r="O38" s="5"/>
      <c r="P38" s="5"/>
      <c r="Q38" s="9"/>
    </row>
    <row r="39" spans="4:17" ht="12">
      <c r="D39" s="6"/>
      <c r="F39" s="8"/>
      <c r="G39" s="4"/>
      <c r="J39" s="6"/>
      <c r="L39" s="8"/>
      <c r="M39" s="46"/>
      <c r="N39" s="7"/>
      <c r="O39" s="5"/>
      <c r="P39" s="5"/>
      <c r="Q39" s="9"/>
    </row>
    <row r="40" spans="1:17" ht="12">
      <c r="A40" s="4" t="str">
        <f>+BoysU13!$B36</f>
        <v>FODAC B</v>
      </c>
      <c r="C40" s="28">
        <f>SUM(B41:B44)</f>
        <v>1.47</v>
      </c>
      <c r="D40" s="6">
        <f>RANK(C40,C$5:C$54,0)</f>
        <v>7</v>
      </c>
      <c r="E40" s="10">
        <f>COUNT(D$5:D$54)+1-D40</f>
        <v>2</v>
      </c>
      <c r="F40" s="8"/>
      <c r="G40" s="4" t="str">
        <f>+BoysU13!$B36</f>
        <v>FODAC B</v>
      </c>
      <c r="I40" s="28">
        <f>SUM(H41:H44)</f>
        <v>4.5</v>
      </c>
      <c r="J40" s="6">
        <f>RANK(I40,I$5:I$54,0)</f>
        <v>7</v>
      </c>
      <c r="K40" s="10">
        <f>COUNT(J$5:J$54)+1-J40</f>
        <v>2</v>
      </c>
      <c r="L40" s="8"/>
      <c r="M40" s="46" t="str">
        <f>+BoysU13!$B36</f>
        <v>FODAC B</v>
      </c>
      <c r="N40" s="96">
        <v>999</v>
      </c>
      <c r="O40" s="6">
        <f>RANK(N40,N$5:N$54,1)</f>
        <v>6</v>
      </c>
      <c r="P40" s="10">
        <f>COUNT(O$5:O$54)+1-O40</f>
        <v>3</v>
      </c>
      <c r="Q40" s="9"/>
    </row>
    <row r="41" spans="1:17" ht="12">
      <c r="A41" s="4" t="str">
        <f>+BoysU13!$B37</f>
        <v>Freddie Lancett</v>
      </c>
      <c r="B41" s="5">
        <v>1.47</v>
      </c>
      <c r="C41" s="29"/>
      <c r="D41" s="30"/>
      <c r="F41" s="8"/>
      <c r="G41" s="4" t="str">
        <f>+BoysU13!$B37</f>
        <v>Freddie Lancett</v>
      </c>
      <c r="H41" s="5">
        <v>4.5</v>
      </c>
      <c r="I41" s="29"/>
      <c r="J41" s="30"/>
      <c r="L41" s="8"/>
      <c r="M41" s="46"/>
      <c r="N41" s="7"/>
      <c r="O41" s="29"/>
      <c r="P41" s="5"/>
      <c r="Q41" s="9"/>
    </row>
    <row r="42" spans="1:17" ht="12">
      <c r="A42" s="4" t="str">
        <f>+BoysU13!$B38</f>
        <v>n8</v>
      </c>
      <c r="C42" s="29"/>
      <c r="D42" s="30"/>
      <c r="F42" s="8"/>
      <c r="G42" s="4" t="str">
        <f>+BoysU13!$B38</f>
        <v>n8</v>
      </c>
      <c r="I42" s="29"/>
      <c r="J42" s="30"/>
      <c r="L42" s="8"/>
      <c r="M42" s="46"/>
      <c r="N42" s="7"/>
      <c r="P42" s="5"/>
      <c r="Q42" s="9"/>
    </row>
    <row r="43" spans="1:17" ht="12">
      <c r="A43" s="4" t="str">
        <f>+BoysU13!$B39</f>
        <v>n9</v>
      </c>
      <c r="C43" s="29"/>
      <c r="D43" s="30"/>
      <c r="F43" s="8"/>
      <c r="G43" s="4" t="str">
        <f>+BoysU13!$B39</f>
        <v>n9</v>
      </c>
      <c r="I43" s="29"/>
      <c r="J43" s="30"/>
      <c r="L43" s="8"/>
      <c r="M43" s="46"/>
      <c r="N43" s="7"/>
      <c r="P43" s="5"/>
      <c r="Q43" s="9"/>
    </row>
    <row r="44" spans="1:17" ht="12">
      <c r="A44" s="4" t="str">
        <f>+BoysU13!$B40</f>
        <v>n10</v>
      </c>
      <c r="F44" s="8"/>
      <c r="G44" s="4" t="str">
        <f>+BoysU13!$B40</f>
        <v>n10</v>
      </c>
      <c r="L44" s="8"/>
      <c r="M44" s="46"/>
      <c r="N44" s="7"/>
      <c r="P44" s="5"/>
      <c r="Q44" s="9"/>
    </row>
    <row r="45" spans="6:17" ht="12">
      <c r="F45" s="8"/>
      <c r="G45" s="4"/>
      <c r="L45" s="8"/>
      <c r="M45" s="46"/>
      <c r="N45" s="7"/>
      <c r="Q45" s="9"/>
    </row>
    <row r="46" spans="4:17" ht="12">
      <c r="D46" s="6"/>
      <c r="F46" s="8"/>
      <c r="G46" s="4"/>
      <c r="J46" s="6"/>
      <c r="L46" s="8"/>
      <c r="M46" s="46"/>
      <c r="N46" s="7"/>
      <c r="O46" s="5"/>
      <c r="P46" s="5"/>
      <c r="Q46" s="9"/>
    </row>
    <row r="47" spans="1:17" ht="12">
      <c r="A47" s="4" t="str">
        <f>+BoysU13!$B42</f>
        <v>Gloucester</v>
      </c>
      <c r="C47" s="28">
        <f>SUM(B48:B51)</f>
        <v>7.6499999999999995</v>
      </c>
      <c r="D47" s="6">
        <f>RANK(C47,C$5:C$54,0)</f>
        <v>3</v>
      </c>
      <c r="E47" s="10">
        <f>COUNT(D$5:D$54)+1-D47</f>
        <v>6</v>
      </c>
      <c r="F47" s="8"/>
      <c r="G47" s="4" t="str">
        <f>+BoysU13!$B42</f>
        <v>Gloucester</v>
      </c>
      <c r="I47" s="28">
        <f>SUM(H48:H51)</f>
        <v>22.75</v>
      </c>
      <c r="J47" s="6">
        <f>RANK(I47,I$5:I$54,0)</f>
        <v>1</v>
      </c>
      <c r="K47" s="10">
        <f>COUNT(J$5:J$54)+1-J47</f>
        <v>8</v>
      </c>
      <c r="L47" s="8"/>
      <c r="M47" s="46" t="str">
        <f>+BoysU13!$B42</f>
        <v>Gloucester</v>
      </c>
      <c r="N47" s="87">
        <v>145.44</v>
      </c>
      <c r="O47" s="6">
        <f>RANK(N47,N$5:N$54,1)</f>
        <v>3</v>
      </c>
      <c r="P47" s="10">
        <f>COUNT(O$5:O$54)+1-O47</f>
        <v>6</v>
      </c>
      <c r="Q47" s="9"/>
    </row>
    <row r="48" spans="1:17" ht="12">
      <c r="A48" s="4" t="str">
        <f>+BoysU13!$B43</f>
        <v>Max Holmes</v>
      </c>
      <c r="B48" s="5">
        <v>1.73</v>
      </c>
      <c r="F48" s="8"/>
      <c r="G48" s="4" t="str">
        <f>+BoysU13!$B43</f>
        <v>Max Holmes</v>
      </c>
      <c r="H48" s="5">
        <v>4.5</v>
      </c>
      <c r="L48" s="8"/>
      <c r="M48" s="46"/>
      <c r="N48" s="7"/>
      <c r="O48" s="5"/>
      <c r="P48" s="5"/>
      <c r="Q48" s="9"/>
    </row>
    <row r="49" spans="1:17" ht="12">
      <c r="A49" s="4" t="str">
        <f>+BoysU13!$B44</f>
        <v>Sulaiman Ouiles</v>
      </c>
      <c r="B49" s="5">
        <v>1.94</v>
      </c>
      <c r="D49" s="6"/>
      <c r="F49" s="8"/>
      <c r="G49" s="4" t="str">
        <f>+BoysU13!$B44</f>
        <v>Sulaiman Ouiles</v>
      </c>
      <c r="H49" s="5">
        <v>6</v>
      </c>
      <c r="J49" s="6"/>
      <c r="L49" s="8"/>
      <c r="M49" s="46"/>
      <c r="N49" s="7"/>
      <c r="O49" s="5"/>
      <c r="P49" s="5"/>
      <c r="Q49" s="9"/>
    </row>
    <row r="50" spans="1:17" ht="12">
      <c r="A50" s="4" t="str">
        <f>+BoysU13!$B45</f>
        <v>Lamar </v>
      </c>
      <c r="B50" s="5">
        <v>1.97</v>
      </c>
      <c r="D50" s="6"/>
      <c r="F50" s="8"/>
      <c r="G50" s="4" t="str">
        <f>+BoysU13!$B45</f>
        <v>Lamar </v>
      </c>
      <c r="H50" s="5">
        <v>6.25</v>
      </c>
      <c r="J50" s="6"/>
      <c r="L50" s="8"/>
      <c r="M50" s="46"/>
      <c r="N50" s="7"/>
      <c r="O50" s="5"/>
      <c r="P50" s="5"/>
      <c r="Q50" s="9"/>
    </row>
    <row r="51" spans="1:17" ht="12">
      <c r="A51" s="4" t="str">
        <f>+BoysU13!$B46</f>
        <v>Seradeim Apostolakis</v>
      </c>
      <c r="B51" s="5">
        <v>2.01</v>
      </c>
      <c r="D51" s="6"/>
      <c r="F51" s="8"/>
      <c r="G51" s="4" t="str">
        <f>+BoysU13!$B46</f>
        <v>Seradeim Apostolakis</v>
      </c>
      <c r="H51" s="5">
        <v>6</v>
      </c>
      <c r="J51" s="6"/>
      <c r="L51" s="8"/>
      <c r="M51" s="46"/>
      <c r="N51" s="7"/>
      <c r="O51" s="5"/>
      <c r="P51" s="5"/>
      <c r="Q51" s="9"/>
    </row>
    <row r="52" spans="4:17" ht="12">
      <c r="D52" s="6"/>
      <c r="F52" s="8"/>
      <c r="G52" s="4"/>
      <c r="J52" s="6"/>
      <c r="L52" s="8"/>
      <c r="M52" s="46"/>
      <c r="N52" s="7"/>
      <c r="O52" s="5"/>
      <c r="P52" s="5"/>
      <c r="Q52" s="9"/>
    </row>
    <row r="53" spans="4:17" ht="12">
      <c r="D53" s="6"/>
      <c r="F53" s="8"/>
      <c r="G53" s="4"/>
      <c r="J53" s="6"/>
      <c r="L53" s="8"/>
      <c r="M53" s="46"/>
      <c r="N53" s="7"/>
      <c r="O53" s="5"/>
      <c r="P53" s="5"/>
      <c r="Q53" s="9"/>
    </row>
    <row r="54" spans="1:17" ht="12">
      <c r="A54" s="4" t="str">
        <f>+BoysU13!$B48</f>
        <v>Chepstow</v>
      </c>
      <c r="C54" s="28">
        <f>SUM(B55:B58)</f>
        <v>0</v>
      </c>
      <c r="D54" s="6">
        <f>RANK(C54,C$5:C$54,0)</f>
        <v>8</v>
      </c>
      <c r="E54" s="10">
        <f>COUNT(D$5:D$54)+1-D54</f>
        <v>1</v>
      </c>
      <c r="F54" s="8"/>
      <c r="G54" s="4" t="str">
        <f>+BoysU13!$B48</f>
        <v>Chepstow</v>
      </c>
      <c r="I54" s="28">
        <f>SUM(H55:H58)</f>
        <v>0</v>
      </c>
      <c r="J54" s="6">
        <f>RANK(I54,I$5:I$54,0)</f>
        <v>8</v>
      </c>
      <c r="K54" s="10">
        <f>COUNT(J$5:J$54)+1-J54</f>
        <v>1</v>
      </c>
      <c r="L54" s="8"/>
      <c r="M54" s="46" t="str">
        <f>+BoysU13!$B48</f>
        <v>Chepstow</v>
      </c>
      <c r="N54" s="96">
        <v>999</v>
      </c>
      <c r="O54" s="6">
        <f>RANK(N54,N$5:N$54,1)</f>
        <v>6</v>
      </c>
      <c r="P54" s="10">
        <f>COUNT(O$5:O$54)+1-O54</f>
        <v>3</v>
      </c>
      <c r="Q54" s="9"/>
    </row>
    <row r="55" spans="1:17" ht="12">
      <c r="A55" s="4" t="str">
        <f>+BoysU13!$B49</f>
        <v>n3</v>
      </c>
      <c r="B55" s="5">
        <v>0</v>
      </c>
      <c r="F55" s="8"/>
      <c r="G55" s="4" t="str">
        <f>+BoysU13!$B49</f>
        <v>n3</v>
      </c>
      <c r="H55" s="5">
        <v>0</v>
      </c>
      <c r="L55" s="8"/>
      <c r="M55" s="46"/>
      <c r="O55" s="5"/>
      <c r="P55" s="5"/>
      <c r="Q55" s="9"/>
    </row>
    <row r="56" spans="1:17" ht="12">
      <c r="A56" s="4" t="str">
        <f>+BoysU13!$B50</f>
        <v>n4</v>
      </c>
      <c r="B56" s="5">
        <v>0</v>
      </c>
      <c r="D56" s="6"/>
      <c r="F56" s="8"/>
      <c r="G56" s="4" t="str">
        <f>+BoysU13!$B50</f>
        <v>n4</v>
      </c>
      <c r="H56" s="5">
        <v>0</v>
      </c>
      <c r="J56" s="6"/>
      <c r="L56" s="8"/>
      <c r="M56" s="4"/>
      <c r="O56" s="5"/>
      <c r="P56" s="5"/>
      <c r="Q56" s="9"/>
    </row>
    <row r="57" spans="1:17" ht="12">
      <c r="A57" s="4" t="str">
        <f>+BoysU13!$B51</f>
        <v>n5</v>
      </c>
      <c r="B57" s="5">
        <v>0</v>
      </c>
      <c r="D57" s="6"/>
      <c r="F57" s="8"/>
      <c r="G57" s="4" t="str">
        <f>+BoysU13!$B51</f>
        <v>n5</v>
      </c>
      <c r="H57" s="5">
        <v>0</v>
      </c>
      <c r="J57" s="6"/>
      <c r="L57" s="8"/>
      <c r="M57" s="4"/>
      <c r="O57" s="5"/>
      <c r="P57" s="5"/>
      <c r="Q57" s="9"/>
    </row>
    <row r="58" spans="1:17" ht="12">
      <c r="A58" s="4" t="str">
        <f>+BoysU13!$B52</f>
        <v>n6</v>
      </c>
      <c r="B58" s="5">
        <v>0</v>
      </c>
      <c r="D58" s="6"/>
      <c r="F58" s="8"/>
      <c r="G58" s="4" t="str">
        <f>+BoysU13!$B52</f>
        <v>n6</v>
      </c>
      <c r="H58" s="5">
        <v>0</v>
      </c>
      <c r="J58" s="6"/>
      <c r="L58" s="8"/>
      <c r="M58" s="4"/>
      <c r="O58" s="5"/>
      <c r="P58" s="5"/>
      <c r="Q58" s="9"/>
    </row>
    <row r="59" spans="4:17" ht="12">
      <c r="D59" s="6"/>
      <c r="F59" s="8"/>
      <c r="G59" s="4"/>
      <c r="J59" s="6"/>
      <c r="L59" s="8"/>
      <c r="M59" s="4"/>
      <c r="O59" s="5"/>
      <c r="P59" s="5"/>
      <c r="Q59" s="9"/>
    </row>
    <row r="60" spans="6:17" ht="12">
      <c r="F60" s="8"/>
      <c r="G60" s="4"/>
      <c r="L60" s="8"/>
      <c r="M60" s="4"/>
      <c r="Q60" s="9"/>
    </row>
    <row r="61" spans="1:17" ht="12">
      <c r="A61" s="4" t="str">
        <f>+BoysU13!$B54</f>
        <v>Guests</v>
      </c>
      <c r="F61" s="8"/>
      <c r="G61" s="4" t="str">
        <f>+BoysU13!$B54</f>
        <v>Guests</v>
      </c>
      <c r="L61" s="8"/>
      <c r="M61" s="4"/>
      <c r="Q61" s="9"/>
    </row>
    <row r="62" spans="1:17" ht="12">
      <c r="A62" s="4">
        <f>+BoysU13!$B55</f>
        <v>0</v>
      </c>
      <c r="F62" s="8"/>
      <c r="G62" s="4">
        <f>+BoysU13!$B55</f>
        <v>0</v>
      </c>
      <c r="L62" s="8"/>
      <c r="M62" s="4"/>
      <c r="Q62" s="9"/>
    </row>
    <row r="63" spans="1:17" ht="12">
      <c r="A63" s="4">
        <f>+BoysU13!$B56</f>
        <v>0</v>
      </c>
      <c r="F63" s="8"/>
      <c r="G63" s="4">
        <f>+BoysU13!$B56</f>
        <v>0</v>
      </c>
      <c r="L63" s="8"/>
      <c r="M63" s="4"/>
      <c r="Q63" s="9"/>
    </row>
    <row r="64" spans="1:17" ht="12">
      <c r="A64" s="4">
        <f>+BoysU13!$B57</f>
        <v>0</v>
      </c>
      <c r="F64" s="8"/>
      <c r="G64" s="4">
        <f>+BoysU13!$B57</f>
        <v>0</v>
      </c>
      <c r="L64" s="8"/>
      <c r="M64" s="4"/>
      <c r="Q64" s="9"/>
    </row>
    <row r="65" spans="1:17" ht="12">
      <c r="A65" s="4">
        <f>+BoysU13!$B58</f>
        <v>0</v>
      </c>
      <c r="F65" s="8"/>
      <c r="G65" s="4">
        <f>+BoysU13!$B58</f>
        <v>0</v>
      </c>
      <c r="L65" s="8"/>
      <c r="M65" s="4"/>
      <c r="Q65" s="9"/>
    </row>
    <row r="66" spans="1:17" ht="12">
      <c r="A66" s="9"/>
      <c r="B66" s="8"/>
      <c r="C66" s="8"/>
      <c r="D66" s="8"/>
      <c r="E66" s="8"/>
      <c r="F66" s="8"/>
      <c r="G66" s="9"/>
      <c r="H66" s="8"/>
      <c r="I66" s="8"/>
      <c r="J66" s="8"/>
      <c r="K66" s="8"/>
      <c r="L66" s="8"/>
      <c r="M66" s="9"/>
      <c r="N66" s="9"/>
      <c r="O66" s="9"/>
      <c r="P66" s="9"/>
      <c r="Q66" s="9"/>
    </row>
    <row r="76" ht="12">
      <c r="B76" s="4" t="s">
        <v>152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zoomScalePageLayoutView="0" workbookViewId="0" topLeftCell="A1">
      <selection activeCell="B4" sqref="B4"/>
    </sheetView>
  </sheetViews>
  <sheetFormatPr defaultColWidth="9.140625" defaultRowHeight="12.75" customHeight="1"/>
  <cols>
    <col min="2" max="2" width="20.00390625" style="0" customWidth="1"/>
    <col min="3" max="3" width="21.140625" style="0" customWidth="1"/>
    <col min="4" max="6" width="15.8515625" style="0" customWidth="1"/>
    <col min="8" max="8" width="19.28125" style="0" customWidth="1"/>
    <col min="9" max="9" width="18.57421875" style="0" bestFit="1" customWidth="1"/>
    <col min="10" max="13" width="12.140625" style="0" customWidth="1"/>
  </cols>
  <sheetData>
    <row r="1" spans="2:6" ht="26.25">
      <c r="B1" s="113" t="s">
        <v>47</v>
      </c>
      <c r="C1" s="113"/>
      <c r="D1" s="113"/>
      <c r="E1" s="113"/>
      <c r="F1" s="113"/>
    </row>
    <row r="3" spans="2:6" ht="23.25">
      <c r="B3" s="114" t="s">
        <v>58</v>
      </c>
      <c r="C3" s="114"/>
      <c r="D3" s="114"/>
      <c r="E3" s="114"/>
      <c r="F3" s="114"/>
    </row>
    <row r="4" spans="2:6" ht="20.25" customHeight="1">
      <c r="B4" s="51" t="s">
        <v>6</v>
      </c>
      <c r="C4" s="51" t="s">
        <v>51</v>
      </c>
      <c r="D4" s="53" t="s">
        <v>64</v>
      </c>
      <c r="E4" s="51"/>
      <c r="F4" s="51"/>
    </row>
    <row r="5" spans="2:6" ht="23.25">
      <c r="B5" s="52"/>
      <c r="C5" s="54" t="s">
        <v>21</v>
      </c>
      <c r="D5" s="54" t="s">
        <v>22</v>
      </c>
      <c r="E5" s="54" t="s">
        <v>23</v>
      </c>
      <c r="F5" s="54" t="s">
        <v>24</v>
      </c>
    </row>
    <row r="6" spans="2:6" ht="13.5" thickBot="1">
      <c r="B6" s="55" t="s">
        <v>18</v>
      </c>
      <c r="C6" s="56"/>
      <c r="D6" s="57"/>
      <c r="E6" s="57"/>
      <c r="F6" s="58"/>
    </row>
    <row r="7" spans="2:6" ht="13.5" thickBot="1">
      <c r="B7" s="91" t="s">
        <v>95</v>
      </c>
      <c r="C7" s="59"/>
      <c r="D7" s="59"/>
      <c r="E7" s="59"/>
      <c r="F7" s="60"/>
    </row>
    <row r="8" spans="2:6" ht="13.5" thickBot="1">
      <c r="B8" s="59" t="s">
        <v>92</v>
      </c>
      <c r="C8" s="59"/>
      <c r="D8" s="59"/>
      <c r="E8" s="59"/>
      <c r="F8" s="60"/>
    </row>
    <row r="9" spans="2:6" ht="13.5" thickBot="1">
      <c r="B9" s="59" t="s">
        <v>93</v>
      </c>
      <c r="C9" s="59"/>
      <c r="D9" s="59"/>
      <c r="E9" s="59"/>
      <c r="F9" s="60"/>
    </row>
    <row r="10" spans="2:6" ht="13.5" thickBot="1">
      <c r="B10" s="59" t="s">
        <v>94</v>
      </c>
      <c r="C10" s="59"/>
      <c r="D10" s="59"/>
      <c r="E10" s="59"/>
      <c r="F10" s="60"/>
    </row>
    <row r="11" spans="2:6" ht="13.5" thickBot="1">
      <c r="B11" s="64" t="s">
        <v>19</v>
      </c>
      <c r="C11" s="61"/>
      <c r="D11" s="62"/>
      <c r="E11" s="62"/>
      <c r="F11" s="63"/>
    </row>
    <row r="12" spans="2:6" ht="13.5" thickBot="1">
      <c r="B12" s="59" t="s">
        <v>96</v>
      </c>
      <c r="C12" s="59"/>
      <c r="D12" s="59"/>
      <c r="E12" s="59"/>
      <c r="F12" s="60"/>
    </row>
    <row r="13" spans="2:6" ht="13.5" thickBot="1">
      <c r="B13" s="59" t="s">
        <v>97</v>
      </c>
      <c r="C13" s="59"/>
      <c r="D13" s="59"/>
      <c r="E13" s="59"/>
      <c r="F13" s="60"/>
    </row>
    <row r="14" spans="2:6" ht="13.5" thickBot="1">
      <c r="B14" s="59" t="s">
        <v>98</v>
      </c>
      <c r="C14" s="59"/>
      <c r="D14" s="59"/>
      <c r="E14" s="59"/>
      <c r="F14" s="60"/>
    </row>
    <row r="15" spans="2:6" ht="13.5" thickBot="1">
      <c r="B15" s="59" t="s">
        <v>99</v>
      </c>
      <c r="C15" s="59"/>
      <c r="D15" s="59"/>
      <c r="E15" s="59"/>
      <c r="F15" s="60"/>
    </row>
    <row r="16" spans="2:6" ht="13.5" thickBot="1">
      <c r="B16" s="64" t="s">
        <v>20</v>
      </c>
      <c r="C16" s="61"/>
      <c r="D16" s="62"/>
      <c r="E16" s="62"/>
      <c r="F16" s="63"/>
    </row>
    <row r="17" spans="2:6" ht="13.5" thickBot="1">
      <c r="B17" s="59" t="s">
        <v>100</v>
      </c>
      <c r="C17" s="59"/>
      <c r="D17" s="59"/>
      <c r="E17" s="59"/>
      <c r="F17" s="60"/>
    </row>
    <row r="18" spans="2:6" ht="13.5" thickBot="1">
      <c r="B18" s="59" t="s">
        <v>101</v>
      </c>
      <c r="C18" s="59"/>
      <c r="D18" s="59"/>
      <c r="E18" s="59"/>
      <c r="F18" s="60"/>
    </row>
    <row r="19" spans="2:6" ht="13.5" thickBot="1">
      <c r="B19" s="59" t="s">
        <v>102</v>
      </c>
      <c r="C19" s="59"/>
      <c r="D19" s="59"/>
      <c r="E19" s="59"/>
      <c r="F19" s="60"/>
    </row>
    <row r="20" spans="2:6" ht="13.5" thickBot="1">
      <c r="B20" s="59" t="s">
        <v>103</v>
      </c>
      <c r="C20" s="59"/>
      <c r="D20" s="59"/>
      <c r="E20" s="59"/>
      <c r="F20" s="60"/>
    </row>
    <row r="21" spans="2:6" ht="13.5" thickBot="1">
      <c r="B21" s="64" t="s">
        <v>40</v>
      </c>
      <c r="C21" s="61"/>
      <c r="D21" s="62"/>
      <c r="E21" s="62"/>
      <c r="F21" s="63"/>
    </row>
    <row r="22" spans="2:6" ht="13.5" thickBot="1">
      <c r="B22" s="59" t="s">
        <v>111</v>
      </c>
      <c r="C22" s="59"/>
      <c r="D22" s="59"/>
      <c r="E22" s="59"/>
      <c r="F22" s="60"/>
    </row>
    <row r="23" spans="2:6" ht="13.5" thickBot="1">
      <c r="B23" s="59" t="s">
        <v>104</v>
      </c>
      <c r="C23" s="59"/>
      <c r="D23" s="59"/>
      <c r="E23" s="59"/>
      <c r="F23" s="60"/>
    </row>
    <row r="24" spans="2:6" ht="13.5" thickBot="1">
      <c r="B24" s="59" t="s">
        <v>105</v>
      </c>
      <c r="C24" s="59"/>
      <c r="D24" s="59"/>
      <c r="E24" s="59"/>
      <c r="F24" s="60"/>
    </row>
    <row r="25" spans="2:6" ht="13.5" thickBot="1">
      <c r="B25" s="91" t="s">
        <v>106</v>
      </c>
      <c r="C25" s="59"/>
      <c r="D25" s="59"/>
      <c r="E25" s="59"/>
      <c r="F25" s="60"/>
    </row>
    <row r="26" spans="2:6" ht="13.5" thickBot="1">
      <c r="B26" s="64" t="s">
        <v>107</v>
      </c>
      <c r="C26" s="61"/>
      <c r="D26" s="62"/>
      <c r="E26" s="62"/>
      <c r="F26" s="63"/>
    </row>
    <row r="27" spans="2:6" ht="13.5" thickBot="1">
      <c r="B27" s="59" t="s">
        <v>108</v>
      </c>
      <c r="C27" s="59"/>
      <c r="D27" s="59"/>
      <c r="E27" s="59"/>
      <c r="F27" s="60"/>
    </row>
    <row r="28" spans="2:6" ht="13.5" thickBot="1">
      <c r="B28" s="59" t="s">
        <v>109</v>
      </c>
      <c r="C28" s="59"/>
      <c r="D28" s="59"/>
      <c r="E28" s="59"/>
      <c r="F28" s="60"/>
    </row>
    <row r="29" spans="2:6" ht="13.5" thickBot="1">
      <c r="B29" s="59" t="s">
        <v>110</v>
      </c>
      <c r="C29" s="59"/>
      <c r="D29" s="59"/>
      <c r="E29" s="59"/>
      <c r="F29" s="60"/>
    </row>
    <row r="30" spans="2:6" ht="13.5" thickBot="1">
      <c r="B30" s="59"/>
      <c r="C30" s="59"/>
      <c r="D30" s="59"/>
      <c r="E30" s="59"/>
      <c r="F30" s="60"/>
    </row>
    <row r="31" spans="2:6" ht="13.5" thickBot="1">
      <c r="B31" s="64" t="s">
        <v>4</v>
      </c>
      <c r="C31" s="61"/>
      <c r="D31" s="62"/>
      <c r="E31" s="62"/>
      <c r="F31" s="63"/>
    </row>
    <row r="32" spans="2:6" ht="13.5" thickBot="1">
      <c r="B32" s="97" t="s">
        <v>112</v>
      </c>
      <c r="C32" s="59"/>
      <c r="D32" s="59"/>
      <c r="E32" s="59"/>
      <c r="F32" s="60"/>
    </row>
    <row r="33" spans="2:6" ht="13.5" thickBot="1">
      <c r="B33" s="97" t="s">
        <v>43</v>
      </c>
      <c r="C33" s="59"/>
      <c r="D33" s="59"/>
      <c r="E33" s="59"/>
      <c r="F33" s="60"/>
    </row>
    <row r="34" spans="2:6" ht="13.5" thickBot="1">
      <c r="B34" s="97" t="s">
        <v>113</v>
      </c>
      <c r="C34" s="59"/>
      <c r="D34" s="59"/>
      <c r="E34" s="59"/>
      <c r="F34" s="60"/>
    </row>
    <row r="35" spans="2:6" ht="13.5" thickBot="1">
      <c r="B35" s="97" t="s">
        <v>114</v>
      </c>
      <c r="C35" s="59"/>
      <c r="D35" s="59"/>
      <c r="E35" s="59"/>
      <c r="F35" s="60"/>
    </row>
    <row r="36" spans="2:6" ht="13.5" thickBot="1">
      <c r="B36" s="64" t="s">
        <v>5</v>
      </c>
      <c r="C36" s="61"/>
      <c r="D36" s="62"/>
      <c r="E36" s="62"/>
      <c r="F36" s="66"/>
    </row>
    <row r="37" spans="2:6" ht="13.5" thickBot="1">
      <c r="B37" s="97" t="s">
        <v>115</v>
      </c>
      <c r="C37" s="59"/>
      <c r="D37" s="59"/>
      <c r="E37" s="59"/>
      <c r="F37" s="60"/>
    </row>
    <row r="38" spans="2:6" ht="13.5" thickBot="1">
      <c r="B38" s="97" t="s">
        <v>116</v>
      </c>
      <c r="C38" s="59"/>
      <c r="D38" s="59"/>
      <c r="E38" s="59"/>
      <c r="F38" s="60"/>
    </row>
    <row r="39" spans="2:6" ht="13.5" thickBot="1">
      <c r="B39" s="97" t="s">
        <v>117</v>
      </c>
      <c r="C39" s="59"/>
      <c r="D39" s="59"/>
      <c r="E39" s="59"/>
      <c r="F39" s="60"/>
    </row>
    <row r="40" spans="2:6" ht="13.5" thickBot="1">
      <c r="B40" s="97" t="s">
        <v>118</v>
      </c>
      <c r="C40" s="59"/>
      <c r="D40" s="59"/>
      <c r="E40" s="59"/>
      <c r="F40" s="60"/>
    </row>
    <row r="41" spans="2:6" ht="13.5" thickBot="1">
      <c r="B41" s="64" t="s">
        <v>123</v>
      </c>
      <c r="C41" s="61"/>
      <c r="D41" s="62"/>
      <c r="E41" s="62"/>
      <c r="F41" s="66"/>
    </row>
    <row r="42" spans="2:6" ht="13.5" thickBot="1">
      <c r="B42" s="97" t="s">
        <v>119</v>
      </c>
      <c r="C42" s="59"/>
      <c r="D42" s="59"/>
      <c r="E42" s="59"/>
      <c r="F42" s="60"/>
    </row>
    <row r="43" spans="2:6" ht="13.5" thickBot="1">
      <c r="B43" s="97" t="s">
        <v>120</v>
      </c>
      <c r="C43" s="59"/>
      <c r="D43" s="59"/>
      <c r="E43" s="59"/>
      <c r="F43" s="60"/>
    </row>
    <row r="44" spans="2:6" ht="13.5" thickBot="1">
      <c r="B44" s="97" t="s">
        <v>121</v>
      </c>
      <c r="C44" s="59"/>
      <c r="D44" s="59"/>
      <c r="E44" s="59"/>
      <c r="F44" s="60"/>
    </row>
    <row r="45" spans="2:6" ht="13.5" thickBot="1">
      <c r="B45" s="97" t="s">
        <v>122</v>
      </c>
      <c r="C45" s="59"/>
      <c r="D45" s="59"/>
      <c r="E45" s="59"/>
      <c r="F45" s="60"/>
    </row>
    <row r="46" spans="2:6" ht="13.5" thickBot="1">
      <c r="B46" s="64" t="s">
        <v>124</v>
      </c>
      <c r="C46" s="62"/>
      <c r="D46" s="62"/>
      <c r="E46" s="62"/>
      <c r="F46" s="62"/>
    </row>
    <row r="47" spans="2:6" ht="13.5" thickBot="1">
      <c r="B47" s="97" t="s">
        <v>125</v>
      </c>
      <c r="C47" s="59"/>
      <c r="D47" s="59"/>
      <c r="E47" s="99"/>
      <c r="F47" s="60"/>
    </row>
    <row r="48" spans="2:6" ht="13.5" thickBot="1">
      <c r="B48" s="97" t="s">
        <v>126</v>
      </c>
      <c r="C48" s="59"/>
      <c r="D48" s="59"/>
      <c r="E48" s="99"/>
      <c r="F48" s="60"/>
    </row>
    <row r="49" spans="2:6" ht="13.5" thickBot="1">
      <c r="B49" s="97" t="s">
        <v>127</v>
      </c>
      <c r="C49" s="59"/>
      <c r="D49" s="59"/>
      <c r="E49" s="99"/>
      <c r="F49" s="60"/>
    </row>
    <row r="50" spans="2:6" ht="13.5" thickBot="1">
      <c r="B50" s="97" t="s">
        <v>128</v>
      </c>
      <c r="C50" s="98"/>
      <c r="D50" s="98"/>
      <c r="E50" s="100"/>
      <c r="F50" s="101"/>
    </row>
    <row r="51" spans="2:6" ht="13.5" thickBot="1">
      <c r="B51" s="64" t="s">
        <v>133</v>
      </c>
      <c r="C51" s="68"/>
      <c r="D51" s="68"/>
      <c r="E51" s="68"/>
      <c r="F51" s="69"/>
    </row>
    <row r="52" spans="2:6" ht="13.5" thickBot="1">
      <c r="B52" s="94" t="s">
        <v>129</v>
      </c>
      <c r="C52" s="59"/>
      <c r="D52" s="59"/>
      <c r="E52" s="59"/>
      <c r="F52" s="60"/>
    </row>
    <row r="53" spans="2:6" ht="13.5" thickBot="1">
      <c r="B53" s="94" t="s">
        <v>130</v>
      </c>
      <c r="C53" s="59"/>
      <c r="D53" s="59"/>
      <c r="E53" s="59"/>
      <c r="F53" s="60"/>
    </row>
    <row r="54" spans="2:6" ht="13.5" thickBot="1">
      <c r="B54" s="94" t="s">
        <v>131</v>
      </c>
      <c r="C54" s="59"/>
      <c r="D54" s="59"/>
      <c r="E54" s="59"/>
      <c r="F54" s="60"/>
    </row>
    <row r="55" spans="2:6" ht="13.5" thickBot="1">
      <c r="B55" s="94" t="s">
        <v>132</v>
      </c>
      <c r="C55" s="59"/>
      <c r="D55" s="59"/>
      <c r="E55" s="59"/>
      <c r="F55" s="60"/>
    </row>
    <row r="56" spans="2:6" ht="13.5" thickBot="1">
      <c r="B56" s="64" t="s">
        <v>134</v>
      </c>
      <c r="C56" s="68"/>
      <c r="D56" s="68"/>
      <c r="E56" s="68"/>
      <c r="F56" s="69"/>
    </row>
    <row r="57" spans="2:6" ht="13.5" thickBot="1">
      <c r="B57" s="94" t="s">
        <v>135</v>
      </c>
      <c r="C57" s="59"/>
      <c r="D57" s="59"/>
      <c r="E57" s="59"/>
      <c r="F57" s="60"/>
    </row>
    <row r="58" spans="2:6" ht="13.5" thickBot="1">
      <c r="B58" s="94" t="s">
        <v>136</v>
      </c>
      <c r="C58" s="59"/>
      <c r="D58" s="59"/>
      <c r="E58" s="59"/>
      <c r="F58" s="60"/>
    </row>
    <row r="59" spans="2:6" ht="13.5" thickBot="1">
      <c r="B59" s="94" t="s">
        <v>137</v>
      </c>
      <c r="C59" s="59"/>
      <c r="D59" s="59"/>
      <c r="E59" s="59"/>
      <c r="F59" s="60"/>
    </row>
    <row r="60" spans="2:6" ht="12.75" customHeight="1" thickBot="1">
      <c r="B60" s="94" t="s">
        <v>138</v>
      </c>
      <c r="C60" s="59"/>
      <c r="D60" s="59"/>
      <c r="E60" s="59"/>
      <c r="F60" s="60"/>
    </row>
    <row r="63" spans="2:6" ht="23.25">
      <c r="B63" s="114" t="str">
        <f>+$B$3</f>
        <v>U13 Girls</v>
      </c>
      <c r="C63" s="114"/>
      <c r="D63" s="114"/>
      <c r="E63" s="114"/>
      <c r="F63" s="114"/>
    </row>
    <row r="64" spans="2:6" ht="18.75">
      <c r="B64" s="51" t="s">
        <v>7</v>
      </c>
      <c r="C64" s="51" t="s">
        <v>38</v>
      </c>
      <c r="D64" s="53" t="str">
        <f>+D4</f>
        <v>6th November 2016</v>
      </c>
      <c r="E64" s="51"/>
      <c r="F64" s="51"/>
    </row>
    <row r="65" spans="2:6" ht="23.25">
      <c r="B65" s="52"/>
      <c r="C65" s="54" t="s">
        <v>21</v>
      </c>
      <c r="D65" s="54" t="s">
        <v>22</v>
      </c>
      <c r="E65" s="54" t="s">
        <v>23</v>
      </c>
      <c r="F65" s="54" t="s">
        <v>24</v>
      </c>
    </row>
    <row r="66" spans="2:6" ht="13.5" thickBot="1">
      <c r="B66" s="55" t="str">
        <f aca="true" t="shared" si="0" ref="B66:B97">+B6</f>
        <v>Cheltenham A</v>
      </c>
      <c r="C66" s="56"/>
      <c r="D66" s="57"/>
      <c r="E66" s="57"/>
      <c r="F66" s="58"/>
    </row>
    <row r="67" spans="2:6" ht="13.5" thickBot="1">
      <c r="B67" s="59" t="str">
        <f t="shared" si="0"/>
        <v>Molly Gould</v>
      </c>
      <c r="C67" s="59"/>
      <c r="D67" s="59"/>
      <c r="E67" s="59"/>
      <c r="F67" s="60"/>
    </row>
    <row r="68" spans="2:6" ht="13.5" thickBot="1">
      <c r="B68" s="59" t="str">
        <f t="shared" si="0"/>
        <v>Molly-Mae Alsop</v>
      </c>
      <c r="C68" s="59"/>
      <c r="D68" s="59"/>
      <c r="E68" s="59"/>
      <c r="F68" s="60"/>
    </row>
    <row r="69" spans="2:6" ht="13.5" thickBot="1">
      <c r="B69" s="59" t="str">
        <f t="shared" si="0"/>
        <v>Georgia Webb</v>
      </c>
      <c r="C69" s="59"/>
      <c r="D69" s="59"/>
      <c r="E69" s="59"/>
      <c r="F69" s="60"/>
    </row>
    <row r="70" spans="2:6" ht="13.5" thickBot="1">
      <c r="B70" s="59" t="str">
        <f t="shared" si="0"/>
        <v>Emily Dandy</v>
      </c>
      <c r="C70" s="59"/>
      <c r="D70" s="59"/>
      <c r="E70" s="59"/>
      <c r="F70" s="60"/>
    </row>
    <row r="71" spans="2:6" ht="13.5" thickBot="1">
      <c r="B71" s="64" t="str">
        <f t="shared" si="0"/>
        <v>Cheltenham B</v>
      </c>
      <c r="C71" s="61"/>
      <c r="D71" s="62"/>
      <c r="E71" s="62"/>
      <c r="F71" s="63"/>
    </row>
    <row r="72" spans="2:6" ht="13.5" thickBot="1">
      <c r="B72" s="59" t="str">
        <f t="shared" si="0"/>
        <v>Daisy Hall</v>
      </c>
      <c r="C72" s="59"/>
      <c r="D72" s="59"/>
      <c r="E72" s="59"/>
      <c r="F72" s="60"/>
    </row>
    <row r="73" spans="2:6" ht="13.5" thickBot="1">
      <c r="B73" s="59" t="str">
        <f t="shared" si="0"/>
        <v>Lara Harding</v>
      </c>
      <c r="C73" s="59"/>
      <c r="D73" s="59"/>
      <c r="E73" s="59"/>
      <c r="F73" s="60"/>
    </row>
    <row r="74" spans="2:6" ht="13.5" thickBot="1">
      <c r="B74" s="59" t="str">
        <f t="shared" si="0"/>
        <v>Georgie Newell</v>
      </c>
      <c r="C74" s="59"/>
      <c r="D74" s="59"/>
      <c r="E74" s="59"/>
      <c r="F74" s="60"/>
    </row>
    <row r="75" spans="2:6" ht="13.5" thickBot="1">
      <c r="B75" s="59" t="str">
        <f t="shared" si="0"/>
        <v>Nicola Trowbridge</v>
      </c>
      <c r="C75" s="59"/>
      <c r="D75" s="59"/>
      <c r="E75" s="59"/>
      <c r="F75" s="60"/>
    </row>
    <row r="76" spans="2:6" ht="13.5" thickBot="1">
      <c r="B76" s="64" t="str">
        <f t="shared" si="0"/>
        <v>Cheltenham C</v>
      </c>
      <c r="C76" s="61"/>
      <c r="D76" s="62"/>
      <c r="E76" s="62"/>
      <c r="F76" s="63"/>
    </row>
    <row r="77" spans="2:6" ht="13.5" thickBot="1">
      <c r="B77" s="59" t="str">
        <f t="shared" si="0"/>
        <v>Lily Smith</v>
      </c>
      <c r="C77" s="59"/>
      <c r="D77" s="59"/>
      <c r="E77" s="59"/>
      <c r="F77" s="60"/>
    </row>
    <row r="78" spans="2:6" ht="13.5" thickBot="1">
      <c r="B78" s="59" t="str">
        <f t="shared" si="0"/>
        <v>Mia Daley</v>
      </c>
      <c r="C78" s="59"/>
      <c r="D78" s="59"/>
      <c r="E78" s="59"/>
      <c r="F78" s="60"/>
    </row>
    <row r="79" spans="2:6" ht="13.5" thickBot="1">
      <c r="B79" s="59" t="str">
        <f t="shared" si="0"/>
        <v>Imogen Campling</v>
      </c>
      <c r="C79" s="59"/>
      <c r="D79" s="59"/>
      <c r="E79" s="59"/>
      <c r="F79" s="60"/>
    </row>
    <row r="80" spans="2:6" ht="13.5" thickBot="1">
      <c r="B80" s="59" t="str">
        <f t="shared" si="0"/>
        <v>Maddie Carnes</v>
      </c>
      <c r="C80" s="59"/>
      <c r="D80" s="59"/>
      <c r="E80" s="59"/>
      <c r="F80" s="60"/>
    </row>
    <row r="81" spans="2:6" ht="13.5" thickBot="1">
      <c r="B81" s="64" t="str">
        <f t="shared" si="0"/>
        <v>Cheltenham D</v>
      </c>
      <c r="C81" s="61"/>
      <c r="D81" s="62"/>
      <c r="E81" s="62"/>
      <c r="F81" s="63"/>
    </row>
    <row r="82" spans="2:6" ht="13.5" thickBot="1">
      <c r="B82" s="59" t="str">
        <f t="shared" si="0"/>
        <v>Olivia Williams</v>
      </c>
      <c r="C82" s="59"/>
      <c r="D82" s="59"/>
      <c r="E82" s="59"/>
      <c r="F82" s="60"/>
    </row>
    <row r="83" spans="2:6" ht="13.5" thickBot="1">
      <c r="B83" s="59" t="str">
        <f t="shared" si="0"/>
        <v>Lettie Jeavons</v>
      </c>
      <c r="C83" s="59"/>
      <c r="D83" s="59"/>
      <c r="E83" s="59"/>
      <c r="F83" s="60"/>
    </row>
    <row r="84" spans="2:6" ht="13.5" thickBot="1">
      <c r="B84" s="59" t="str">
        <f t="shared" si="0"/>
        <v>Ellie Prosser</v>
      </c>
      <c r="C84" s="59"/>
      <c r="D84" s="59"/>
      <c r="E84" s="59"/>
      <c r="F84" s="60"/>
    </row>
    <row r="85" spans="2:6" ht="13.5" thickBot="1">
      <c r="B85" s="59" t="str">
        <f t="shared" si="0"/>
        <v>Alex Crane</v>
      </c>
      <c r="C85" s="59"/>
      <c r="D85" s="59"/>
      <c r="E85" s="59"/>
      <c r="F85" s="60"/>
    </row>
    <row r="86" spans="2:6" ht="13.5" thickBot="1">
      <c r="B86" s="64" t="str">
        <f t="shared" si="0"/>
        <v>Cheltenham E</v>
      </c>
      <c r="C86" s="61"/>
      <c r="D86" s="62"/>
      <c r="E86" s="62"/>
      <c r="F86" s="63"/>
    </row>
    <row r="87" spans="2:6" ht="13.5" thickBot="1">
      <c r="B87" s="59" t="str">
        <f t="shared" si="0"/>
        <v>Amy Jackson-Fawkes</v>
      </c>
      <c r="C87" s="59"/>
      <c r="D87" s="59"/>
      <c r="E87" s="59"/>
      <c r="F87" s="60"/>
    </row>
    <row r="88" spans="2:6" ht="13.5" thickBot="1">
      <c r="B88" s="59" t="str">
        <f t="shared" si="0"/>
        <v>Mollie Watts</v>
      </c>
      <c r="C88" s="59"/>
      <c r="D88" s="59"/>
      <c r="E88" s="59"/>
      <c r="F88" s="60"/>
    </row>
    <row r="89" spans="2:6" ht="13.5" thickBot="1">
      <c r="B89" s="59" t="str">
        <f t="shared" si="0"/>
        <v>Lulu Thornley</v>
      </c>
      <c r="C89" s="59"/>
      <c r="D89" s="59"/>
      <c r="E89" s="59"/>
      <c r="F89" s="60"/>
    </row>
    <row r="90" spans="2:6" ht="13.5" thickBot="1">
      <c r="B90" s="59">
        <f t="shared" si="0"/>
        <v>0</v>
      </c>
      <c r="C90" s="59"/>
      <c r="D90" s="59"/>
      <c r="E90" s="59"/>
      <c r="F90" s="60"/>
    </row>
    <row r="91" spans="2:6" ht="13.5" thickBot="1">
      <c r="B91" s="64" t="str">
        <f t="shared" si="0"/>
        <v>FODAC A</v>
      </c>
      <c r="C91" s="61"/>
      <c r="D91" s="62"/>
      <c r="E91" s="62"/>
      <c r="F91" s="63"/>
    </row>
    <row r="92" spans="2:6" ht="13.5" thickBot="1">
      <c r="B92" s="59" t="str">
        <f t="shared" si="0"/>
        <v>Zea Levy</v>
      </c>
      <c r="C92" s="59"/>
      <c r="D92" s="59"/>
      <c r="E92" s="59"/>
      <c r="F92" s="60"/>
    </row>
    <row r="93" spans="2:6" ht="13.5" thickBot="1">
      <c r="B93" s="59" t="str">
        <f t="shared" si="0"/>
        <v>Izzy Worgan</v>
      </c>
      <c r="C93" s="59"/>
      <c r="D93" s="59"/>
      <c r="E93" s="59"/>
      <c r="F93" s="60"/>
    </row>
    <row r="94" spans="2:6" ht="13.5" thickBot="1">
      <c r="B94" s="59" t="str">
        <f t="shared" si="0"/>
        <v>Tillie Westwood</v>
      </c>
      <c r="C94" s="59"/>
      <c r="D94" s="59"/>
      <c r="E94" s="59"/>
      <c r="F94" s="60"/>
    </row>
    <row r="95" spans="2:6" ht="13.5" thickBot="1">
      <c r="B95" s="59" t="str">
        <f t="shared" si="0"/>
        <v>Leigh Phillips</v>
      </c>
      <c r="C95" s="59"/>
      <c r="D95" s="59"/>
      <c r="E95" s="59"/>
      <c r="F95" s="60"/>
    </row>
    <row r="96" spans="2:6" ht="13.5" thickBot="1">
      <c r="B96" s="64" t="str">
        <f t="shared" si="0"/>
        <v>FODAC B</v>
      </c>
      <c r="C96" s="61"/>
      <c r="D96" s="62"/>
      <c r="E96" s="62"/>
      <c r="F96" s="66"/>
    </row>
    <row r="97" spans="2:6" ht="13.5" thickBot="1">
      <c r="B97" s="59" t="str">
        <f t="shared" si="0"/>
        <v>Orla Delaney</v>
      </c>
      <c r="C97" s="59"/>
      <c r="D97" s="59"/>
      <c r="E97" s="59"/>
      <c r="F97" s="60"/>
    </row>
    <row r="98" spans="2:6" ht="13.5" thickBot="1">
      <c r="B98" s="59" t="str">
        <f aca="true" t="shared" si="1" ref="B98:B120">+B38</f>
        <v>Fenn Wightman-Smith</v>
      </c>
      <c r="C98" s="59"/>
      <c r="D98" s="59"/>
      <c r="E98" s="59"/>
      <c r="F98" s="60"/>
    </row>
    <row r="99" spans="2:6" ht="13.5" thickBot="1">
      <c r="B99" s="59" t="str">
        <f t="shared" si="1"/>
        <v>Romilly Wildin</v>
      </c>
      <c r="C99" s="59"/>
      <c r="D99" s="59"/>
      <c r="E99" s="59"/>
      <c r="F99" s="60"/>
    </row>
    <row r="100" spans="2:6" ht="13.5" thickBot="1">
      <c r="B100" s="59" t="str">
        <f t="shared" si="1"/>
        <v>Lauren Bennett</v>
      </c>
      <c r="C100" s="59"/>
      <c r="D100" s="59"/>
      <c r="E100" s="59"/>
      <c r="F100" s="60"/>
    </row>
    <row r="101" spans="2:6" ht="13.5" thickBot="1">
      <c r="B101" s="64" t="str">
        <f t="shared" si="1"/>
        <v>FODAC C</v>
      </c>
      <c r="C101" s="61"/>
      <c r="D101" s="62"/>
      <c r="E101" s="62"/>
      <c r="F101" s="66"/>
    </row>
    <row r="102" spans="2:6" ht="13.5" thickBot="1">
      <c r="B102" s="59" t="str">
        <f t="shared" si="1"/>
        <v>Maisey Harvey</v>
      </c>
      <c r="C102" s="59"/>
      <c r="D102" s="59"/>
      <c r="E102" s="59"/>
      <c r="F102" s="60"/>
    </row>
    <row r="103" spans="2:6" ht="13.5" thickBot="1">
      <c r="B103" s="59" t="str">
        <f t="shared" si="1"/>
        <v>Mia Bishop</v>
      </c>
      <c r="C103" s="59"/>
      <c r="D103" s="59"/>
      <c r="E103" s="59"/>
      <c r="F103" s="60"/>
    </row>
    <row r="104" spans="2:6" ht="13.5" thickBot="1">
      <c r="B104" s="59" t="str">
        <f t="shared" si="1"/>
        <v>Sophie Harvey</v>
      </c>
      <c r="C104" s="59"/>
      <c r="D104" s="59"/>
      <c r="E104" s="59"/>
      <c r="F104" s="60"/>
    </row>
    <row r="105" spans="2:6" ht="13.5" thickBot="1">
      <c r="B105" s="59" t="str">
        <f t="shared" si="1"/>
        <v>Issy Chapman</v>
      </c>
      <c r="C105" s="59"/>
      <c r="D105" s="59"/>
      <c r="E105" s="59"/>
      <c r="F105" s="60"/>
    </row>
    <row r="106" spans="2:6" ht="13.5" thickBot="1">
      <c r="B106" s="64" t="str">
        <f t="shared" si="1"/>
        <v>FODAC D</v>
      </c>
      <c r="C106" s="61"/>
      <c r="D106" s="62"/>
      <c r="E106" s="62"/>
      <c r="F106" s="66"/>
    </row>
    <row r="107" spans="2:6" ht="13.5" thickBot="1">
      <c r="B107" s="59" t="str">
        <f t="shared" si="1"/>
        <v>Erlina Ainsworth</v>
      </c>
      <c r="C107" s="59"/>
      <c r="D107" s="59"/>
      <c r="E107" s="59"/>
      <c r="F107" s="60"/>
    </row>
    <row r="108" spans="2:6" ht="13.5" thickBot="1">
      <c r="B108" s="59" t="str">
        <f t="shared" si="1"/>
        <v>Vena</v>
      </c>
      <c r="C108" s="59"/>
      <c r="D108" s="59"/>
      <c r="E108" s="59"/>
      <c r="F108" s="60"/>
    </row>
    <row r="109" spans="2:6" ht="13.5" thickBot="1">
      <c r="B109" s="59" t="str">
        <f t="shared" si="1"/>
        <v>Grace Treharne</v>
      </c>
      <c r="C109" s="59"/>
      <c r="D109" s="59"/>
      <c r="E109" s="59"/>
      <c r="F109" s="60"/>
    </row>
    <row r="110" spans="2:6" ht="13.5" thickBot="1">
      <c r="B110" s="59" t="str">
        <f t="shared" si="1"/>
        <v>Jemma</v>
      </c>
      <c r="C110" s="59"/>
      <c r="D110" s="59"/>
      <c r="E110" s="59"/>
      <c r="F110" s="60"/>
    </row>
    <row r="111" spans="2:6" ht="13.5" thickBot="1">
      <c r="B111" s="67" t="str">
        <f t="shared" si="1"/>
        <v>Gloucester A</v>
      </c>
      <c r="C111" s="68"/>
      <c r="D111" s="68"/>
      <c r="E111" s="68"/>
      <c r="F111" s="69"/>
    </row>
    <row r="112" spans="2:6" ht="13.5" thickBot="1">
      <c r="B112" s="59" t="str">
        <f t="shared" si="1"/>
        <v>Grace Manley</v>
      </c>
      <c r="C112" s="59"/>
      <c r="D112" s="59"/>
      <c r="E112" s="59"/>
      <c r="F112" s="60"/>
    </row>
    <row r="113" spans="2:6" ht="13.5" thickBot="1">
      <c r="B113" s="59" t="str">
        <f t="shared" si="1"/>
        <v>Phoebe Jones</v>
      </c>
      <c r="C113" s="59"/>
      <c r="D113" s="59"/>
      <c r="E113" s="59"/>
      <c r="F113" s="60"/>
    </row>
    <row r="114" spans="2:6" ht="13.5" thickBot="1">
      <c r="B114" s="59" t="str">
        <f t="shared" si="1"/>
        <v>Emily Herron</v>
      </c>
      <c r="C114" s="59"/>
      <c r="D114" s="59"/>
      <c r="E114" s="59"/>
      <c r="F114" s="60"/>
    </row>
    <row r="115" spans="2:6" ht="13.5" thickBot="1">
      <c r="B115" s="59" t="str">
        <f t="shared" si="1"/>
        <v>Amelia Bennett</v>
      </c>
      <c r="C115" s="59"/>
      <c r="D115" s="59"/>
      <c r="E115" s="59"/>
      <c r="F115" s="60"/>
    </row>
    <row r="116" spans="2:6" ht="13.5" thickBot="1">
      <c r="B116" s="67" t="str">
        <f t="shared" si="1"/>
        <v>Gloucester B</v>
      </c>
      <c r="C116" s="68"/>
      <c r="D116" s="68"/>
      <c r="E116" s="68"/>
      <c r="F116" s="69"/>
    </row>
    <row r="117" spans="2:6" ht="13.5" thickBot="1">
      <c r="B117" s="59" t="str">
        <f t="shared" si="1"/>
        <v>Hawah Bah</v>
      </c>
      <c r="C117" s="59"/>
      <c r="D117" s="59"/>
      <c r="E117" s="59"/>
      <c r="F117" s="60"/>
    </row>
    <row r="118" spans="2:6" ht="12.75" customHeight="1" thickBot="1">
      <c r="B118" s="59" t="str">
        <f t="shared" si="1"/>
        <v>Ayesha Diall</v>
      </c>
      <c r="C118" s="59"/>
      <c r="D118" s="59"/>
      <c r="E118" s="59"/>
      <c r="F118" s="60"/>
    </row>
    <row r="119" spans="2:6" ht="12.75" customHeight="1" thickBot="1">
      <c r="B119" s="59" t="str">
        <f t="shared" si="1"/>
        <v>Cerine Bouchireb</v>
      </c>
      <c r="C119" s="59"/>
      <c r="D119" s="59"/>
      <c r="E119" s="59"/>
      <c r="F119" s="60"/>
    </row>
    <row r="120" spans="2:6" ht="12.75" customHeight="1" thickBot="1">
      <c r="B120" s="59" t="str">
        <f t="shared" si="1"/>
        <v>Holly Attwool</v>
      </c>
      <c r="C120" s="59"/>
      <c r="D120" s="59"/>
      <c r="E120" s="59"/>
      <c r="F120" s="60"/>
    </row>
    <row r="122" spans="2:6" ht="23.25">
      <c r="B122" s="114" t="str">
        <f>+$B$3</f>
        <v>U13 Girls</v>
      </c>
      <c r="C122" s="114"/>
      <c r="D122" s="114"/>
      <c r="E122" s="114"/>
      <c r="F122" s="114"/>
    </row>
    <row r="123" ht="18.75">
      <c r="B123" s="70" t="s">
        <v>52</v>
      </c>
    </row>
    <row r="124" ht="15">
      <c r="B124" s="71" t="s">
        <v>26</v>
      </c>
    </row>
    <row r="125" spans="2:5" ht="12.75">
      <c r="B125" s="72" t="s">
        <v>32</v>
      </c>
      <c r="D125" s="24" t="s">
        <v>11</v>
      </c>
      <c r="E125" s="24" t="s">
        <v>25</v>
      </c>
    </row>
    <row r="126" spans="2:5" ht="12.75">
      <c r="B126" s="73">
        <v>1</v>
      </c>
      <c r="C126" t="str">
        <f>+B6</f>
        <v>Cheltenham A</v>
      </c>
      <c r="D126" s="15"/>
      <c r="E126" s="15"/>
    </row>
    <row r="127" spans="2:5" ht="12.75">
      <c r="B127" s="73">
        <v>2</v>
      </c>
      <c r="C127" t="str">
        <f>+B31</f>
        <v>FODAC A</v>
      </c>
      <c r="D127" s="15"/>
      <c r="E127" s="15"/>
    </row>
    <row r="128" spans="2:5" ht="12.75">
      <c r="B128" s="73">
        <v>3</v>
      </c>
      <c r="C128" t="str">
        <f>+B51</f>
        <v>Gloucester A</v>
      </c>
      <c r="D128" s="15"/>
      <c r="E128" s="15"/>
    </row>
    <row r="129" spans="2:5" ht="12.75">
      <c r="B129" s="74">
        <v>4</v>
      </c>
      <c r="C129" t="str">
        <f>+B11</f>
        <v>Cheltenham B</v>
      </c>
      <c r="D129" s="15"/>
      <c r="E129" s="15"/>
    </row>
    <row r="130" spans="2:5" ht="12.75">
      <c r="B130" s="75"/>
      <c r="D130" s="17"/>
      <c r="E130" s="17"/>
    </row>
    <row r="131" spans="2:5" ht="12.75">
      <c r="B131" s="75"/>
      <c r="D131" s="17"/>
      <c r="E131" s="17"/>
    </row>
    <row r="132" ht="15">
      <c r="B132" s="71" t="s">
        <v>27</v>
      </c>
    </row>
    <row r="133" spans="2:5" ht="12.75">
      <c r="B133" s="72" t="s">
        <v>32</v>
      </c>
      <c r="D133" s="24" t="s">
        <v>11</v>
      </c>
      <c r="E133" s="24" t="s">
        <v>25</v>
      </c>
    </row>
    <row r="134" spans="2:5" ht="12.75">
      <c r="B134" s="76">
        <v>1</v>
      </c>
      <c r="C134" t="str">
        <f>+B16</f>
        <v>Cheltenham C</v>
      </c>
      <c r="D134" s="15"/>
      <c r="E134" s="15"/>
    </row>
    <row r="135" spans="2:5" ht="12.75">
      <c r="B135" s="73">
        <v>2</v>
      </c>
      <c r="C135" t="str">
        <f>+B36</f>
        <v>FODAC B</v>
      </c>
      <c r="D135" s="15"/>
      <c r="E135" s="15"/>
    </row>
    <row r="136" spans="2:5" ht="12.75">
      <c r="B136" s="73">
        <v>3</v>
      </c>
      <c r="C136" t="str">
        <f>+B21</f>
        <v>Cheltenham D</v>
      </c>
      <c r="D136" s="15"/>
      <c r="E136" s="15"/>
    </row>
    <row r="137" spans="2:5" ht="12.75">
      <c r="B137" s="74">
        <v>4</v>
      </c>
      <c r="C137" t="str">
        <f>+B41</f>
        <v>FODAC C</v>
      </c>
      <c r="D137" s="15"/>
      <c r="E137" s="15"/>
    </row>
    <row r="139" ht="12.75" customHeight="1">
      <c r="B139" s="71" t="s">
        <v>27</v>
      </c>
    </row>
    <row r="140" spans="2:5" ht="12.75" customHeight="1">
      <c r="B140" s="72" t="s">
        <v>32</v>
      </c>
      <c r="D140" s="24" t="s">
        <v>11</v>
      </c>
      <c r="E140" s="24" t="s">
        <v>25</v>
      </c>
    </row>
    <row r="141" spans="2:5" ht="12.75" customHeight="1">
      <c r="B141" s="76">
        <v>1</v>
      </c>
      <c r="C141" t="str">
        <f>+B26</f>
        <v>Cheltenham E</v>
      </c>
      <c r="D141" s="15"/>
      <c r="E141" s="15"/>
    </row>
    <row r="142" spans="2:5" ht="12.75" customHeight="1">
      <c r="B142" s="73">
        <v>2</v>
      </c>
      <c r="C142" t="str">
        <f>+B46</f>
        <v>FODAC D</v>
      </c>
      <c r="D142" s="15"/>
      <c r="E142" s="15"/>
    </row>
    <row r="143" spans="2:5" ht="12.75" customHeight="1">
      <c r="B143" s="73">
        <v>3</v>
      </c>
      <c r="C143" t="str">
        <f>+B56</f>
        <v>Gloucester B</v>
      </c>
      <c r="D143" s="15"/>
      <c r="E143" s="15"/>
    </row>
    <row r="144" spans="2:5" ht="12.75" customHeight="1">
      <c r="B144" s="74">
        <v>4</v>
      </c>
      <c r="D144" s="15"/>
      <c r="E144" s="15"/>
    </row>
    <row r="145" spans="2:5" ht="12.75" customHeight="1">
      <c r="B145" s="102"/>
      <c r="D145" s="17"/>
      <c r="E145" s="17"/>
    </row>
    <row r="146" spans="1:6" ht="23.25">
      <c r="A146" s="111" t="s">
        <v>58</v>
      </c>
      <c r="B146" s="111"/>
      <c r="C146" s="111"/>
      <c r="D146" s="111"/>
      <c r="E146" s="111"/>
      <c r="F146" s="77"/>
    </row>
    <row r="147" spans="1:6" ht="18.75" customHeight="1">
      <c r="A147" s="112" t="s">
        <v>53</v>
      </c>
      <c r="B147" s="112"/>
      <c r="C147" s="112"/>
      <c r="D147" s="112"/>
      <c r="E147" s="112"/>
      <c r="F147" s="78"/>
    </row>
    <row r="148" ht="18.75">
      <c r="B148" s="70"/>
    </row>
    <row r="149" ht="15">
      <c r="A149" s="79" t="s">
        <v>26</v>
      </c>
    </row>
    <row r="150" spans="1:5" ht="12.75">
      <c r="A150" s="80" t="s">
        <v>32</v>
      </c>
      <c r="B150" s="81" t="s">
        <v>54</v>
      </c>
      <c r="C150" s="81" t="s">
        <v>55</v>
      </c>
      <c r="D150" s="72" t="s">
        <v>11</v>
      </c>
      <c r="E150" s="72" t="s">
        <v>25</v>
      </c>
    </row>
    <row r="151" spans="1:5" ht="12.75">
      <c r="A151" s="82">
        <v>1</v>
      </c>
      <c r="B151" s="17" t="str">
        <f>+$B$6</f>
        <v>Cheltenham A</v>
      </c>
      <c r="C151" s="17" t="str">
        <f>+$B$7</f>
        <v>Molly Gould</v>
      </c>
      <c r="D151" s="83"/>
      <c r="E151" s="83"/>
    </row>
    <row r="152" spans="1:5" ht="12.75">
      <c r="A152" s="82">
        <v>2</v>
      </c>
      <c r="B152" s="17" t="str">
        <f>+$B$26</f>
        <v>Cheltenham E</v>
      </c>
      <c r="C152" s="17" t="str">
        <f>+$B$27</f>
        <v>Amy Jackson-Fawkes</v>
      </c>
      <c r="D152" s="80"/>
      <c r="E152" s="80"/>
    </row>
    <row r="153" spans="1:5" ht="12.75">
      <c r="A153" s="82">
        <v>3</v>
      </c>
      <c r="B153" s="17" t="str">
        <f>+$B$36</f>
        <v>FODAC B</v>
      </c>
      <c r="C153" s="17" t="str">
        <f>+$B$37</f>
        <v>Orla Delaney</v>
      </c>
      <c r="D153" s="80"/>
      <c r="E153" s="80"/>
    </row>
    <row r="154" spans="1:5" ht="12.75">
      <c r="A154" s="82">
        <v>4</v>
      </c>
      <c r="B154" s="17" t="str">
        <f>+$B$41</f>
        <v>FODAC C</v>
      </c>
      <c r="C154" s="17" t="str">
        <f>+$B$42</f>
        <v>Maisey Harvey</v>
      </c>
      <c r="D154" s="80"/>
      <c r="E154" s="80"/>
    </row>
    <row r="155" spans="1:5" ht="12.75">
      <c r="A155" s="82">
        <v>5</v>
      </c>
      <c r="B155" s="17" t="str">
        <f>+$B$11</f>
        <v>Cheltenham B</v>
      </c>
      <c r="C155" s="17" t="str">
        <f>+B12</f>
        <v>Daisy Hall</v>
      </c>
      <c r="D155" s="80"/>
      <c r="E155" s="80"/>
    </row>
    <row r="156" spans="1:5" ht="12.75">
      <c r="A156" s="83">
        <v>6</v>
      </c>
      <c r="B156" s="21" t="str">
        <f>+$B$51</f>
        <v>Gloucester A</v>
      </c>
      <c r="C156" s="21" t="str">
        <f>+$B$52</f>
        <v>Grace Manley</v>
      </c>
      <c r="D156" s="80"/>
      <c r="E156" s="80"/>
    </row>
    <row r="157" spans="4:5" ht="12.75">
      <c r="D157" s="17"/>
      <c r="E157" s="17"/>
    </row>
    <row r="158" spans="4:5" ht="12.75">
      <c r="D158" s="17"/>
      <c r="E158" s="17"/>
    </row>
    <row r="159" ht="15">
      <c r="A159" s="79" t="s">
        <v>27</v>
      </c>
    </row>
    <row r="160" spans="1:5" ht="12.75">
      <c r="A160" s="80" t="s">
        <v>32</v>
      </c>
      <c r="B160" s="81" t="s">
        <v>54</v>
      </c>
      <c r="C160" s="81" t="s">
        <v>55</v>
      </c>
      <c r="D160" s="72" t="s">
        <v>11</v>
      </c>
      <c r="E160" s="72" t="s">
        <v>25</v>
      </c>
    </row>
    <row r="161" spans="1:5" ht="12.75">
      <c r="A161" s="82">
        <v>1</v>
      </c>
      <c r="B161" s="17" t="str">
        <f>+$B$31</f>
        <v>FODAC A</v>
      </c>
      <c r="C161" s="17" t="str">
        <f>+$B$32</f>
        <v>Zea Levy</v>
      </c>
      <c r="D161" s="83"/>
      <c r="E161" s="83"/>
    </row>
    <row r="162" spans="1:5" ht="12.75">
      <c r="A162" s="82">
        <v>2</v>
      </c>
      <c r="B162" s="17" t="str">
        <f>+$B$21</f>
        <v>Cheltenham D</v>
      </c>
      <c r="C162" s="17" t="str">
        <f>+B22</f>
        <v>Olivia Williams</v>
      </c>
      <c r="D162" s="80"/>
      <c r="E162" s="80"/>
    </row>
    <row r="163" spans="1:5" ht="12.75">
      <c r="A163" s="82">
        <v>3</v>
      </c>
      <c r="B163" s="17" t="str">
        <f>+$B$6</f>
        <v>Cheltenham A</v>
      </c>
      <c r="C163" s="17" t="str">
        <f>+$B$8</f>
        <v>Molly-Mae Alsop</v>
      </c>
      <c r="D163" s="80"/>
      <c r="E163" s="80"/>
    </row>
    <row r="164" spans="1:5" ht="12.75">
      <c r="A164" s="82">
        <v>4</v>
      </c>
      <c r="B164" s="17" t="str">
        <f>+$B$26</f>
        <v>Cheltenham E</v>
      </c>
      <c r="C164" s="17" t="str">
        <f>+$B$28</f>
        <v>Mollie Watts</v>
      </c>
      <c r="D164" s="80"/>
      <c r="E164" s="80"/>
    </row>
    <row r="165" spans="1:5" ht="12.75">
      <c r="A165" s="82">
        <v>5</v>
      </c>
      <c r="B165" s="17" t="str">
        <f>+$B$51</f>
        <v>Gloucester A</v>
      </c>
      <c r="C165" s="17" t="str">
        <f>+$B$53</f>
        <v>Phoebe Jones</v>
      </c>
      <c r="D165" s="80"/>
      <c r="E165" s="80"/>
    </row>
    <row r="166" spans="1:5" ht="12.75">
      <c r="A166" s="83">
        <v>6</v>
      </c>
      <c r="B166" s="21" t="str">
        <f>+$B$56</f>
        <v>Gloucester B</v>
      </c>
      <c r="C166" s="21" t="str">
        <f>+$B$57</f>
        <v>Hawah Bah</v>
      </c>
      <c r="D166" s="80"/>
      <c r="E166" s="80"/>
    </row>
    <row r="167" spans="4:5" ht="12.75">
      <c r="D167" s="17"/>
      <c r="E167" s="17"/>
    </row>
    <row r="168" spans="4:5" ht="12.75">
      <c r="D168" s="17"/>
      <c r="E168" s="17"/>
    </row>
    <row r="169" spans="1:5" ht="15">
      <c r="A169" s="79" t="s">
        <v>28</v>
      </c>
      <c r="B169" s="84"/>
      <c r="C169" s="84"/>
      <c r="D169" s="84"/>
      <c r="E169" s="84"/>
    </row>
    <row r="170" spans="1:8" ht="12.75">
      <c r="A170" s="80" t="s">
        <v>32</v>
      </c>
      <c r="B170" s="81" t="s">
        <v>54</v>
      </c>
      <c r="C170" s="81" t="s">
        <v>55</v>
      </c>
      <c r="D170" s="72" t="s">
        <v>11</v>
      </c>
      <c r="E170" s="72" t="s">
        <v>25</v>
      </c>
      <c r="G170" t="s">
        <v>140</v>
      </c>
      <c r="H170">
        <v>4</v>
      </c>
    </row>
    <row r="171" spans="1:8" ht="12.75">
      <c r="A171" s="82">
        <v>1</v>
      </c>
      <c r="B171" s="17" t="str">
        <f>+$B$11</f>
        <v>Cheltenham B</v>
      </c>
      <c r="C171" s="17" t="str">
        <f>+$B$13</f>
        <v>Lara Harding</v>
      </c>
      <c r="D171" s="83"/>
      <c r="E171" s="83"/>
      <c r="G171" t="s">
        <v>141</v>
      </c>
      <c r="H171">
        <v>4</v>
      </c>
    </row>
    <row r="172" spans="1:8" ht="12.75">
      <c r="A172" s="82">
        <v>2</v>
      </c>
      <c r="B172" s="17" t="str">
        <f>+$B$16</f>
        <v>Cheltenham C</v>
      </c>
      <c r="C172" s="17" t="str">
        <f>+$B$18</f>
        <v>Mia Daley</v>
      </c>
      <c r="D172" s="80"/>
      <c r="E172" s="80"/>
      <c r="G172" t="s">
        <v>142</v>
      </c>
      <c r="H172">
        <v>4</v>
      </c>
    </row>
    <row r="173" spans="1:8" ht="12.75">
      <c r="A173" s="82">
        <v>3</v>
      </c>
      <c r="B173" s="17" t="str">
        <f>+$B$31</f>
        <v>FODAC A</v>
      </c>
      <c r="C173" s="17" t="str">
        <f>+$B$33</f>
        <v>Izzy Worgan</v>
      </c>
      <c r="D173" s="80"/>
      <c r="E173" s="80"/>
      <c r="G173" t="s">
        <v>143</v>
      </c>
      <c r="H173">
        <v>4</v>
      </c>
    </row>
    <row r="174" spans="1:8" ht="12.75">
      <c r="A174" s="103">
        <v>4</v>
      </c>
      <c r="B174" s="16" t="str">
        <f>+$B$56</f>
        <v>Gloucester B</v>
      </c>
      <c r="C174" s="18" t="str">
        <f>+$B$58</f>
        <v>Ayesha Diall</v>
      </c>
      <c r="D174" s="104"/>
      <c r="E174" s="80"/>
      <c r="G174" t="s">
        <v>144</v>
      </c>
      <c r="H174">
        <v>4</v>
      </c>
    </row>
    <row r="175" spans="1:8" ht="12.75">
      <c r="A175" s="82">
        <v>5</v>
      </c>
      <c r="B175" s="17" t="str">
        <f>+$B$46</f>
        <v>FODAC D</v>
      </c>
      <c r="C175" s="17" t="str">
        <f>+$B$47</f>
        <v>Erlina Ainsworth</v>
      </c>
      <c r="D175" s="80"/>
      <c r="E175" s="80"/>
      <c r="G175" t="s">
        <v>145</v>
      </c>
      <c r="H175">
        <v>4</v>
      </c>
    </row>
    <row r="176" spans="1:8" ht="12.75">
      <c r="A176" s="83">
        <v>6</v>
      </c>
      <c r="B176" s="20" t="str">
        <f>+$B$41</f>
        <v>FODAC C</v>
      </c>
      <c r="C176" s="21" t="s">
        <v>121</v>
      </c>
      <c r="D176" s="80"/>
      <c r="E176" s="80"/>
      <c r="G176" t="s">
        <v>146</v>
      </c>
      <c r="H176">
        <v>4</v>
      </c>
    </row>
    <row r="177" spans="4:8" ht="12.75">
      <c r="D177" s="25"/>
      <c r="E177" s="25"/>
      <c r="G177" t="s">
        <v>147</v>
      </c>
      <c r="H177">
        <v>4</v>
      </c>
    </row>
    <row r="178" spans="4:8" ht="12.75">
      <c r="D178" s="17"/>
      <c r="E178" s="17"/>
      <c r="G178" t="s">
        <v>148</v>
      </c>
      <c r="H178">
        <v>2</v>
      </c>
    </row>
    <row r="179" spans="1:8" ht="15">
      <c r="A179" s="79" t="s">
        <v>29</v>
      </c>
      <c r="B179" s="84"/>
      <c r="C179" s="84"/>
      <c r="D179" s="84"/>
      <c r="E179" s="84"/>
      <c r="G179" t="s">
        <v>149</v>
      </c>
      <c r="H179">
        <v>4</v>
      </c>
    </row>
    <row r="180" spans="1:8" ht="12.75">
      <c r="A180" s="80" t="s">
        <v>32</v>
      </c>
      <c r="B180" s="81" t="s">
        <v>54</v>
      </c>
      <c r="C180" s="81" t="s">
        <v>55</v>
      </c>
      <c r="D180" s="72" t="s">
        <v>11</v>
      </c>
      <c r="E180" s="72" t="s">
        <v>25</v>
      </c>
      <c r="G180" t="s">
        <v>150</v>
      </c>
      <c r="H180">
        <v>2</v>
      </c>
    </row>
    <row r="181" spans="1:5" ht="12.75">
      <c r="A181" s="82">
        <v>1</v>
      </c>
      <c r="B181" s="17" t="str">
        <f>+$B$36</f>
        <v>FODAC B</v>
      </c>
      <c r="C181" s="17" t="str">
        <f>+$B$39</f>
        <v>Romilly Wildin</v>
      </c>
      <c r="D181" s="83"/>
      <c r="E181" s="83"/>
    </row>
    <row r="182" spans="1:5" ht="12.75">
      <c r="A182" s="82">
        <v>2</v>
      </c>
      <c r="B182" s="17" t="str">
        <f>+$B$46</f>
        <v>FODAC D</v>
      </c>
      <c r="C182" s="17" t="str">
        <f>+$B$48</f>
        <v>Vena</v>
      </c>
      <c r="D182" s="80"/>
      <c r="E182" s="80"/>
    </row>
    <row r="183" spans="1:5" ht="12.75">
      <c r="A183" s="82">
        <v>3</v>
      </c>
      <c r="B183" s="17" t="str">
        <f>+$B$11</f>
        <v>Cheltenham B</v>
      </c>
      <c r="C183" s="17" t="str">
        <f>+$B$14</f>
        <v>Georgie Newell</v>
      </c>
      <c r="D183" s="80"/>
      <c r="E183" s="80"/>
    </row>
    <row r="184" spans="1:5" ht="12.75">
      <c r="A184" s="82">
        <v>4</v>
      </c>
      <c r="B184" s="17" t="str">
        <f>+$B$16</f>
        <v>Cheltenham C</v>
      </c>
      <c r="C184" s="17" t="str">
        <f>+B19</f>
        <v>Imogen Campling</v>
      </c>
      <c r="D184" s="80"/>
      <c r="E184" s="80"/>
    </row>
    <row r="185" spans="1:5" ht="12.75">
      <c r="A185" s="82">
        <v>5</v>
      </c>
      <c r="B185" s="17" t="str">
        <f>+$B$31</f>
        <v>FODAC A</v>
      </c>
      <c r="C185" s="17" t="str">
        <f>+$B$34</f>
        <v>Tillie Westwood</v>
      </c>
      <c r="D185" s="80"/>
      <c r="E185" s="80"/>
    </row>
    <row r="186" spans="1:5" ht="12.75">
      <c r="A186" s="83">
        <v>6</v>
      </c>
      <c r="B186" s="21" t="str">
        <f>+$B$21</f>
        <v>Cheltenham D</v>
      </c>
      <c r="C186" s="21" t="str">
        <f>+$B$24</f>
        <v>Ellie Prosser</v>
      </c>
      <c r="D186" s="80"/>
      <c r="E186" s="80"/>
    </row>
    <row r="187" spans="4:5" ht="12.75">
      <c r="D187" s="17"/>
      <c r="E187" s="17"/>
    </row>
    <row r="188" spans="4:5" ht="12.75">
      <c r="D188" s="17"/>
      <c r="E188" s="17"/>
    </row>
    <row r="189" spans="1:5" ht="15">
      <c r="A189" s="79" t="s">
        <v>31</v>
      </c>
      <c r="B189" s="84"/>
      <c r="C189" s="84"/>
      <c r="D189" s="84"/>
      <c r="E189" s="84"/>
    </row>
    <row r="190" spans="1:5" ht="12.75">
      <c r="A190" s="80" t="s">
        <v>32</v>
      </c>
      <c r="B190" s="81" t="s">
        <v>54</v>
      </c>
      <c r="C190" s="81" t="s">
        <v>55</v>
      </c>
      <c r="D190" s="72" t="s">
        <v>11</v>
      </c>
      <c r="E190" s="72" t="s">
        <v>25</v>
      </c>
    </row>
    <row r="191" spans="1:5" ht="12.75">
      <c r="A191" s="82">
        <v>1</v>
      </c>
      <c r="B191" s="17" t="str">
        <f>+$B$6</f>
        <v>Cheltenham A</v>
      </c>
      <c r="C191" s="17" t="str">
        <f>+B10</f>
        <v>Emily Dandy</v>
      </c>
      <c r="D191" s="83"/>
      <c r="E191" s="83"/>
    </row>
    <row r="192" spans="1:5" ht="12.75">
      <c r="A192" s="82">
        <v>2</v>
      </c>
      <c r="B192" s="17" t="str">
        <f>+$B$26</f>
        <v>Cheltenham E</v>
      </c>
      <c r="C192" s="17">
        <f>+$B$30</f>
        <v>0</v>
      </c>
      <c r="D192" s="80"/>
      <c r="E192" s="80"/>
    </row>
    <row r="193" spans="1:5" ht="12.75">
      <c r="A193" s="82">
        <v>3</v>
      </c>
      <c r="B193" s="17" t="str">
        <f>+$B$36</f>
        <v>FODAC B</v>
      </c>
      <c r="C193" s="17" t="str">
        <f>+$B$40</f>
        <v>Lauren Bennett</v>
      </c>
      <c r="D193" s="80"/>
      <c r="E193" s="80"/>
    </row>
    <row r="194" spans="1:5" ht="12.75">
      <c r="A194" s="82">
        <v>4</v>
      </c>
      <c r="B194" s="17" t="str">
        <f>+$B$41</f>
        <v>FODAC C</v>
      </c>
      <c r="C194" s="17" t="str">
        <f>+$B$45</f>
        <v>Issy Chapman</v>
      </c>
      <c r="D194" s="80"/>
      <c r="E194" s="80"/>
    </row>
    <row r="195" spans="1:5" ht="12.75">
      <c r="A195" s="82">
        <v>5</v>
      </c>
      <c r="B195" s="17" t="str">
        <f>+$B$11</f>
        <v>Cheltenham B</v>
      </c>
      <c r="C195" s="17" t="str">
        <f>+B15</f>
        <v>Nicola Trowbridge</v>
      </c>
      <c r="D195" s="80"/>
      <c r="E195" s="80"/>
    </row>
    <row r="196" spans="1:5" ht="12.75">
      <c r="A196" s="83">
        <v>6</v>
      </c>
      <c r="B196" s="21" t="str">
        <f>+$B$16</f>
        <v>Cheltenham C</v>
      </c>
      <c r="C196" s="21" t="str">
        <f>+$B$20</f>
        <v>Maddie Carnes</v>
      </c>
      <c r="D196" s="80"/>
      <c r="E196" s="80"/>
    </row>
    <row r="197" spans="4:5" ht="12.75">
      <c r="D197" s="17"/>
      <c r="E197" s="17"/>
    </row>
    <row r="198" ht="12.75">
      <c r="E198" s="25"/>
    </row>
    <row r="199" spans="1:5" ht="15">
      <c r="A199" s="79" t="s">
        <v>30</v>
      </c>
      <c r="B199" s="84"/>
      <c r="C199" s="84"/>
      <c r="D199" s="84"/>
      <c r="E199" s="84"/>
    </row>
    <row r="200" spans="1:5" ht="12.75">
      <c r="A200" s="80" t="s">
        <v>32</v>
      </c>
      <c r="B200" s="81" t="s">
        <v>54</v>
      </c>
      <c r="C200" s="81" t="s">
        <v>55</v>
      </c>
      <c r="D200" s="72" t="s">
        <v>11</v>
      </c>
      <c r="E200" s="72" t="s">
        <v>25</v>
      </c>
    </row>
    <row r="201" spans="1:5" ht="12.75">
      <c r="A201" s="82">
        <v>1</v>
      </c>
      <c r="B201" s="17" t="str">
        <f>+$B$51</f>
        <v>Gloucester A</v>
      </c>
      <c r="C201" s="17" t="str">
        <f>+$B$54</f>
        <v>Emily Herron</v>
      </c>
      <c r="D201" s="83"/>
      <c r="E201" s="83"/>
    </row>
    <row r="202" spans="1:5" ht="12.75">
      <c r="A202" s="82">
        <v>2</v>
      </c>
      <c r="B202" s="17" t="str">
        <f>+$B$21</f>
        <v>Cheltenham D</v>
      </c>
      <c r="C202" s="17" t="str">
        <f>+$B$25</f>
        <v>Alex Crane</v>
      </c>
      <c r="D202" s="80"/>
      <c r="E202" s="80"/>
    </row>
    <row r="203" spans="1:5" ht="12.75">
      <c r="A203" s="82">
        <v>3</v>
      </c>
      <c r="B203" s="17" t="str">
        <f>+$B$111</f>
        <v>Gloucester A</v>
      </c>
      <c r="C203" s="17" t="str">
        <f>+B112</f>
        <v>Grace Manley</v>
      </c>
      <c r="D203" s="80"/>
      <c r="E203" s="80"/>
    </row>
    <row r="204" spans="1:5" ht="12.75">
      <c r="A204" s="82">
        <v>4</v>
      </c>
      <c r="B204" s="17" t="s">
        <v>20</v>
      </c>
      <c r="C204" s="17" t="s">
        <v>100</v>
      </c>
      <c r="D204" s="80"/>
      <c r="E204" s="80"/>
    </row>
    <row r="205" spans="1:5" ht="12.75">
      <c r="A205" s="82">
        <v>5</v>
      </c>
      <c r="B205" s="17" t="str">
        <f>+$B$36</f>
        <v>FODAC B</v>
      </c>
      <c r="C205" s="17" t="str">
        <f>+$B$38</f>
        <v>Fenn Wightman-Smith</v>
      </c>
      <c r="D205" s="80"/>
      <c r="E205" s="80"/>
    </row>
    <row r="206" spans="1:5" ht="12.75">
      <c r="A206" s="83">
        <v>6</v>
      </c>
      <c r="B206" s="21" t="str">
        <f>+$B$41</f>
        <v>FODAC C</v>
      </c>
      <c r="C206" s="21" t="str">
        <f>+$B$43</f>
        <v>Mia Bishop</v>
      </c>
      <c r="D206" s="80"/>
      <c r="E206" s="80"/>
    </row>
    <row r="207" spans="4:5" ht="12.75">
      <c r="D207" s="17"/>
      <c r="E207" s="17"/>
    </row>
    <row r="208" spans="4:5" ht="12.75">
      <c r="D208" s="17"/>
      <c r="E208" s="17"/>
    </row>
    <row r="209" spans="1:11" ht="15">
      <c r="A209" s="79" t="s">
        <v>139</v>
      </c>
      <c r="B209" s="84"/>
      <c r="C209" s="84"/>
      <c r="D209" s="84"/>
      <c r="E209" s="84"/>
      <c r="F209" s="17"/>
      <c r="J209" s="17"/>
      <c r="K209" s="17"/>
    </row>
    <row r="210" spans="1:11" ht="12.75">
      <c r="A210" s="80" t="s">
        <v>32</v>
      </c>
      <c r="B210" s="81" t="s">
        <v>54</v>
      </c>
      <c r="C210" s="81" t="s">
        <v>55</v>
      </c>
      <c r="D210" s="72" t="s">
        <v>11</v>
      </c>
      <c r="E210" s="72" t="s">
        <v>25</v>
      </c>
      <c r="F210" s="17"/>
      <c r="J210" s="17"/>
      <c r="K210" s="17"/>
    </row>
    <row r="211" spans="1:6" ht="12.75">
      <c r="A211" s="82">
        <v>1</v>
      </c>
      <c r="B211" s="17" t="str">
        <f>+$B$21</f>
        <v>Cheltenham D</v>
      </c>
      <c r="C211" s="17" t="str">
        <f>+$B$23</f>
        <v>Lettie Jeavons</v>
      </c>
      <c r="D211" s="83"/>
      <c r="E211" s="83"/>
      <c r="F211" s="17"/>
    </row>
    <row r="212" spans="1:5" ht="12.75" customHeight="1">
      <c r="A212" s="82">
        <v>2</v>
      </c>
      <c r="B212" s="17" t="s">
        <v>18</v>
      </c>
      <c r="C212" s="17" t="s">
        <v>93</v>
      </c>
      <c r="D212" s="80"/>
      <c r="E212" s="80"/>
    </row>
    <row r="213" spans="1:5" ht="12.75" customHeight="1">
      <c r="A213" s="82">
        <v>3</v>
      </c>
      <c r="B213" s="17" t="s">
        <v>107</v>
      </c>
      <c r="C213" s="17" t="s">
        <v>110</v>
      </c>
      <c r="D213" s="80"/>
      <c r="E213" s="80"/>
    </row>
    <row r="214" spans="1:5" ht="12.75" customHeight="1">
      <c r="A214" s="82">
        <v>4</v>
      </c>
      <c r="B214" s="17" t="s">
        <v>4</v>
      </c>
      <c r="C214" s="17" t="s">
        <v>114</v>
      </c>
      <c r="D214" s="80"/>
      <c r="E214" s="80"/>
    </row>
    <row r="215" spans="1:5" ht="12.75" customHeight="1">
      <c r="A215" s="82">
        <v>5</v>
      </c>
      <c r="B215" s="17"/>
      <c r="C215" s="17"/>
      <c r="D215" s="80"/>
      <c r="E215" s="80"/>
    </row>
    <row r="216" spans="1:5" ht="12.75" customHeight="1">
      <c r="A216" s="83">
        <v>6</v>
      </c>
      <c r="B216" s="21"/>
      <c r="C216" s="21"/>
      <c r="D216" s="80"/>
      <c r="E216" s="80"/>
    </row>
    <row r="218" ht="12.75" customHeight="1">
      <c r="D218" s="85" t="s">
        <v>56</v>
      </c>
    </row>
    <row r="219" spans="1:5" ht="12.75" customHeight="1">
      <c r="A219" s="79" t="s">
        <v>151</v>
      </c>
      <c r="B219" s="84"/>
      <c r="C219" s="84"/>
      <c r="D219" s="84"/>
      <c r="E219" s="84"/>
    </row>
    <row r="220" spans="1:5" ht="12.75" customHeight="1">
      <c r="A220" s="80" t="s">
        <v>32</v>
      </c>
      <c r="B220" s="81" t="s">
        <v>54</v>
      </c>
      <c r="C220" s="81" t="s">
        <v>55</v>
      </c>
      <c r="D220" s="72" t="s">
        <v>11</v>
      </c>
      <c r="E220" s="72" t="s">
        <v>25</v>
      </c>
    </row>
    <row r="221" spans="1:5" ht="12.75" customHeight="1">
      <c r="A221" s="82">
        <v>1</v>
      </c>
      <c r="B221" s="16" t="str">
        <f>+$B$56</f>
        <v>Gloucester B</v>
      </c>
      <c r="C221" s="16" t="str">
        <f>+$B$59</f>
        <v>Cerine Bouchireb</v>
      </c>
      <c r="D221" s="83"/>
      <c r="E221" s="83"/>
    </row>
    <row r="222" spans="1:5" ht="12.75" customHeight="1">
      <c r="A222" s="82">
        <v>2</v>
      </c>
      <c r="B222" s="17" t="str">
        <f>+$B$46</f>
        <v>FODAC D</v>
      </c>
      <c r="C222" s="17" t="str">
        <f>+$B$49</f>
        <v>Grace Treharne</v>
      </c>
      <c r="D222" s="80"/>
      <c r="E222" s="80"/>
    </row>
    <row r="223" spans="1:5" ht="12.75" customHeight="1">
      <c r="A223" s="82">
        <v>3</v>
      </c>
      <c r="B223" s="16" t="str">
        <f>+$B$56</f>
        <v>Gloucester B</v>
      </c>
      <c r="C223" s="16" t="str">
        <f>+$B$60</f>
        <v>Holly Attwool</v>
      </c>
      <c r="D223" s="80"/>
      <c r="E223" s="80"/>
    </row>
    <row r="224" spans="1:5" ht="12.75" customHeight="1">
      <c r="A224" s="82">
        <v>4</v>
      </c>
      <c r="B224" s="17" t="str">
        <f>+$B$46</f>
        <v>FODAC D</v>
      </c>
      <c r="C224" s="17" t="str">
        <f>+$B$50</f>
        <v>Jemma</v>
      </c>
      <c r="D224" s="80"/>
      <c r="E224" s="80"/>
    </row>
    <row r="225" spans="1:5" ht="12.75" customHeight="1">
      <c r="A225" s="82">
        <v>5</v>
      </c>
      <c r="B225" s="17"/>
      <c r="C225" s="17"/>
      <c r="D225" s="80"/>
      <c r="E225" s="80"/>
    </row>
    <row r="226" spans="1:5" ht="12.75" customHeight="1">
      <c r="A226" s="83">
        <v>6</v>
      </c>
      <c r="B226" s="21"/>
      <c r="C226" s="21"/>
      <c r="D226" s="80"/>
      <c r="E226" s="80"/>
    </row>
  </sheetData>
  <sheetProtection selectLockedCells="1" selectUnlockedCells="1"/>
  <mergeCells count="6">
    <mergeCell ref="A146:E146"/>
    <mergeCell ref="A147:E147"/>
    <mergeCell ref="B1:F1"/>
    <mergeCell ref="B3:F3"/>
    <mergeCell ref="B63:F63"/>
    <mergeCell ref="B122:F122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&amp;C&amp;"Times New Roman,Regular"&amp;12&amp;A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80"/>
  <sheetViews>
    <sheetView zoomScalePageLayoutView="0" workbookViewId="0" topLeftCell="A49">
      <selection activeCell="A79" sqref="A79"/>
    </sheetView>
  </sheetViews>
  <sheetFormatPr defaultColWidth="11.57421875" defaultRowHeight="12.75"/>
  <cols>
    <col min="1" max="1" width="17.8515625" style="4" customWidth="1"/>
    <col min="2" max="5" width="6.140625" style="5" customWidth="1"/>
    <col min="6" max="6" width="2.57421875" style="6" customWidth="1"/>
    <col min="7" max="7" width="17.8515625" style="5" customWidth="1"/>
    <col min="8" max="11" width="6.140625" style="5" customWidth="1"/>
    <col min="12" max="12" width="2.57421875" style="6" customWidth="1"/>
    <col min="13" max="13" width="17.8515625" style="5" customWidth="1"/>
    <col min="14" max="16" width="6.140625" style="4" customWidth="1"/>
    <col min="17" max="17" width="2.57421875" style="4" customWidth="1"/>
    <col min="18" max="16384" width="11.57421875" style="4" customWidth="1"/>
  </cols>
  <sheetData>
    <row r="2" spans="1:17" ht="12">
      <c r="A2" s="4" t="str">
        <f>+GirlsU13!$B3</f>
        <v>U13 Girls</v>
      </c>
      <c r="B2" s="5" t="str">
        <f>+GirlsU13!C64</f>
        <v>SLJ</v>
      </c>
      <c r="E2" s="5" t="s">
        <v>8</v>
      </c>
      <c r="F2" s="8"/>
      <c r="G2" s="4" t="str">
        <f>+GirlsU13!$B3</f>
        <v>U13 Girls</v>
      </c>
      <c r="H2" s="5" t="str">
        <f>+GirlsU13!C4</f>
        <v>Shot</v>
      </c>
      <c r="K2" s="5" t="s">
        <v>8</v>
      </c>
      <c r="L2" s="8"/>
      <c r="M2" s="4" t="str">
        <f>+GirlsU13!$B3</f>
        <v>U13 Girls</v>
      </c>
      <c r="N2" s="4" t="s">
        <v>59</v>
      </c>
      <c r="P2" s="4" t="s">
        <v>8</v>
      </c>
      <c r="Q2" s="9"/>
    </row>
    <row r="3" spans="2:17" ht="12">
      <c r="B3" s="4"/>
      <c r="C3" s="4"/>
      <c r="D3" s="4"/>
      <c r="E3" s="4"/>
      <c r="F3" s="8"/>
      <c r="L3" s="8"/>
      <c r="N3" s="5"/>
      <c r="O3" s="5"/>
      <c r="P3" s="5"/>
      <c r="Q3" s="9"/>
    </row>
    <row r="4" spans="2:17" ht="12">
      <c r="B4" s="5" t="s">
        <v>9</v>
      </c>
      <c r="D4" s="5" t="s">
        <v>33</v>
      </c>
      <c r="E4" s="5" t="s">
        <v>10</v>
      </c>
      <c r="F4" s="8"/>
      <c r="H4" s="5" t="s">
        <v>9</v>
      </c>
      <c r="J4" s="5" t="s">
        <v>33</v>
      </c>
      <c r="K4" s="5" t="s">
        <v>10</v>
      </c>
      <c r="L4" s="8"/>
      <c r="N4" s="4" t="s">
        <v>11</v>
      </c>
      <c r="O4" s="5" t="s">
        <v>33</v>
      </c>
      <c r="P4" s="4" t="s">
        <v>10</v>
      </c>
      <c r="Q4" s="9"/>
    </row>
    <row r="5" spans="1:17" ht="12">
      <c r="A5" s="4" t="str">
        <f>+GirlsU13!$B6</f>
        <v>Cheltenham A</v>
      </c>
      <c r="C5" s="28">
        <f>SUM(B6:B9)</f>
        <v>7.2700000000000005</v>
      </c>
      <c r="D5" s="6">
        <f>RANK(C5,C$5:C$79,0)</f>
        <v>3</v>
      </c>
      <c r="E5" s="10">
        <f>COUNT(D$5:D$79)+1-D5</f>
        <v>9</v>
      </c>
      <c r="F5" s="8"/>
      <c r="G5" s="4" t="str">
        <f>+GirlsU13!$B6</f>
        <v>Cheltenham A</v>
      </c>
      <c r="I5" s="28">
        <f>SUM(H6:H9)</f>
        <v>18.5</v>
      </c>
      <c r="J5" s="6">
        <f>RANK(I5,I$5:I$79,0)</f>
        <v>7</v>
      </c>
      <c r="K5" s="10">
        <f>COUNT(J$5:J$79)+1-J5</f>
        <v>5</v>
      </c>
      <c r="L5" s="8"/>
      <c r="M5" s="46" t="str">
        <f>+GirlsU13!$B6</f>
        <v>Cheltenham A</v>
      </c>
      <c r="N5" s="47">
        <v>149.3</v>
      </c>
      <c r="O5" s="6">
        <f>RANK(N5,N$5:N$79,1)</f>
        <v>5</v>
      </c>
      <c r="P5" s="10">
        <f>COUNT(O$5:O$79)+1-O5</f>
        <v>7</v>
      </c>
      <c r="Q5" s="9"/>
    </row>
    <row r="6" spans="1:17" ht="12">
      <c r="A6" s="4" t="str">
        <f>+GirlsU13!$B7</f>
        <v>Molly Gould</v>
      </c>
      <c r="B6" s="6">
        <v>1.94</v>
      </c>
      <c r="D6" s="6"/>
      <c r="F6" s="8"/>
      <c r="G6" s="4" t="str">
        <f>+GirlsU13!$B7</f>
        <v>Molly Gould</v>
      </c>
      <c r="H6" s="5">
        <v>5</v>
      </c>
      <c r="J6" s="6"/>
      <c r="L6" s="8"/>
      <c r="M6" s="88"/>
      <c r="O6" s="6"/>
      <c r="P6" s="5"/>
      <c r="Q6" s="9"/>
    </row>
    <row r="7" spans="1:17" ht="12">
      <c r="A7" s="4" t="str">
        <f>+GirlsU13!$B8</f>
        <v>Molly-Mae Alsop</v>
      </c>
      <c r="B7" s="6">
        <v>1.85</v>
      </c>
      <c r="D7" s="6"/>
      <c r="F7" s="8"/>
      <c r="G7" s="4" t="str">
        <f>+GirlsU13!$B8</f>
        <v>Molly-Mae Alsop</v>
      </c>
      <c r="H7" s="5">
        <v>4.5</v>
      </c>
      <c r="J7" s="6"/>
      <c r="L7" s="8"/>
      <c r="M7" s="88"/>
      <c r="O7" s="6"/>
      <c r="P7" s="5"/>
      <c r="Q7" s="9"/>
    </row>
    <row r="8" spans="1:17" ht="12">
      <c r="A8" s="4" t="str">
        <f>+GirlsU13!$B9</f>
        <v>Georgia Webb</v>
      </c>
      <c r="B8" s="6">
        <v>1.77</v>
      </c>
      <c r="D8" s="6"/>
      <c r="F8" s="8"/>
      <c r="G8" s="4" t="str">
        <f>+GirlsU13!$B9</f>
        <v>Georgia Webb</v>
      </c>
      <c r="H8" s="5">
        <v>5</v>
      </c>
      <c r="J8" s="6"/>
      <c r="L8" s="8"/>
      <c r="M8" s="88"/>
      <c r="O8" s="6"/>
      <c r="P8" s="5"/>
      <c r="Q8" s="9"/>
    </row>
    <row r="9" spans="1:17" ht="12">
      <c r="A9" s="4" t="str">
        <f>+GirlsU13!$B10</f>
        <v>Emily Dandy</v>
      </c>
      <c r="B9" s="6">
        <v>1.71</v>
      </c>
      <c r="D9" s="6"/>
      <c r="F9" s="8"/>
      <c r="G9" s="4" t="str">
        <f>+GirlsU13!$B10</f>
        <v>Emily Dandy</v>
      </c>
      <c r="H9" s="5">
        <v>4</v>
      </c>
      <c r="J9" s="6"/>
      <c r="L9" s="8"/>
      <c r="M9" s="88"/>
      <c r="O9" s="6"/>
      <c r="P9" s="5"/>
      <c r="Q9" s="9"/>
    </row>
    <row r="10" spans="2:17" ht="12">
      <c r="B10" s="6"/>
      <c r="D10" s="6"/>
      <c r="F10" s="8"/>
      <c r="G10" s="4"/>
      <c r="J10" s="6"/>
      <c r="L10" s="8"/>
      <c r="M10" s="46"/>
      <c r="O10" s="6"/>
      <c r="P10" s="5"/>
      <c r="Q10" s="9"/>
    </row>
    <row r="11" spans="2:17" ht="12">
      <c r="B11" s="6"/>
      <c r="C11" s="29"/>
      <c r="D11" s="30"/>
      <c r="F11" s="8"/>
      <c r="G11" s="4"/>
      <c r="I11" s="29"/>
      <c r="J11" s="30"/>
      <c r="L11" s="8"/>
      <c r="M11" s="46"/>
      <c r="O11" s="30"/>
      <c r="P11" s="5"/>
      <c r="Q11" s="9"/>
    </row>
    <row r="12" spans="1:17" ht="12">
      <c r="A12" s="4" t="str">
        <f>+GirlsU13!$B11</f>
        <v>Cheltenham B</v>
      </c>
      <c r="B12" s="6"/>
      <c r="C12" s="28">
        <f>SUM(B13:B16)</f>
        <v>7.47</v>
      </c>
      <c r="D12" s="6">
        <f>RANK(C12,C$5:C$79,0)</f>
        <v>2</v>
      </c>
      <c r="E12" s="10">
        <f>COUNT(D$5:D$79)+1-D12</f>
        <v>10</v>
      </c>
      <c r="F12" s="8"/>
      <c r="G12" s="4" t="str">
        <f>+GirlsU13!$B11</f>
        <v>Cheltenham B</v>
      </c>
      <c r="I12" s="28">
        <f>SUM(H13:H16)</f>
        <v>20.5</v>
      </c>
      <c r="J12" s="6">
        <f>RANK(I12,I$5:I$79,0)</f>
        <v>6</v>
      </c>
      <c r="K12" s="10">
        <f>COUNT(J$5:J$79)+1-J12</f>
        <v>6</v>
      </c>
      <c r="L12" s="8"/>
      <c r="M12" s="46" t="str">
        <f>+GirlsU13!$B11</f>
        <v>Cheltenham B</v>
      </c>
      <c r="N12" s="47">
        <v>148.5</v>
      </c>
      <c r="O12" s="6">
        <f>RANK(N12,N$5:N$79,1)</f>
        <v>3</v>
      </c>
      <c r="P12" s="10">
        <f>COUNT(O$5:O$79)+1-O12</f>
        <v>9</v>
      </c>
      <c r="Q12" s="9"/>
    </row>
    <row r="13" spans="1:17" ht="12">
      <c r="A13" s="4" t="str">
        <f>+GirlsU13!$B12</f>
        <v>Daisy Hall</v>
      </c>
      <c r="B13" s="6">
        <v>2</v>
      </c>
      <c r="C13" s="29"/>
      <c r="D13" s="30"/>
      <c r="F13" s="8"/>
      <c r="G13" s="4" t="str">
        <f>+GirlsU13!$B12</f>
        <v>Daisy Hall</v>
      </c>
      <c r="H13" s="5">
        <v>5</v>
      </c>
      <c r="I13" s="29"/>
      <c r="J13" s="30"/>
      <c r="L13" s="8"/>
      <c r="M13" s="88"/>
      <c r="O13" s="30"/>
      <c r="P13" s="5"/>
      <c r="Q13" s="9"/>
    </row>
    <row r="14" spans="1:17" ht="12">
      <c r="A14" s="4" t="str">
        <f>+GirlsU13!$B13</f>
        <v>Lara Harding</v>
      </c>
      <c r="B14" s="6">
        <v>1.92</v>
      </c>
      <c r="C14" s="29"/>
      <c r="D14" s="30"/>
      <c r="F14" s="8"/>
      <c r="G14" s="4" t="str">
        <f>+GirlsU13!$B13</f>
        <v>Lara Harding</v>
      </c>
      <c r="H14" s="5">
        <v>6.25</v>
      </c>
      <c r="I14" s="29"/>
      <c r="J14" s="30"/>
      <c r="L14" s="8"/>
      <c r="M14" s="88"/>
      <c r="O14" s="30"/>
      <c r="P14" s="5"/>
      <c r="Q14" s="9"/>
    </row>
    <row r="15" spans="1:17" ht="12">
      <c r="A15" s="4" t="str">
        <f>+GirlsU13!$B14</f>
        <v>Georgie Newell</v>
      </c>
      <c r="B15" s="6">
        <v>1.92</v>
      </c>
      <c r="C15" s="29"/>
      <c r="D15" s="30"/>
      <c r="F15" s="8"/>
      <c r="G15" s="4" t="str">
        <f>+GirlsU13!$B14</f>
        <v>Georgie Newell</v>
      </c>
      <c r="H15" s="5">
        <v>5</v>
      </c>
      <c r="I15" s="29"/>
      <c r="J15" s="30"/>
      <c r="L15" s="8"/>
      <c r="M15" s="88"/>
      <c r="O15" s="30"/>
      <c r="P15" s="5"/>
      <c r="Q15" s="9"/>
    </row>
    <row r="16" spans="1:17" ht="12">
      <c r="A16" s="4" t="str">
        <f>+GirlsU13!$B15</f>
        <v>Nicola Trowbridge</v>
      </c>
      <c r="B16" s="6">
        <v>1.63</v>
      </c>
      <c r="C16" s="29"/>
      <c r="D16" s="30"/>
      <c r="F16" s="8"/>
      <c r="G16" s="4" t="str">
        <f>+GirlsU13!$B15</f>
        <v>Nicola Trowbridge</v>
      </c>
      <c r="H16" s="5">
        <v>4.25</v>
      </c>
      <c r="I16" s="29"/>
      <c r="J16" s="30"/>
      <c r="L16" s="8"/>
      <c r="M16" s="88"/>
      <c r="O16" s="30"/>
      <c r="P16" s="5"/>
      <c r="Q16" s="9"/>
    </row>
    <row r="17" spans="2:17" ht="12">
      <c r="B17" s="6"/>
      <c r="D17" s="6"/>
      <c r="F17" s="8"/>
      <c r="G17" s="4"/>
      <c r="J17" s="6"/>
      <c r="L17" s="8"/>
      <c r="M17" s="46"/>
      <c r="O17" s="6"/>
      <c r="P17" s="5"/>
      <c r="Q17" s="9"/>
    </row>
    <row r="18" spans="2:17" ht="12">
      <c r="B18" s="6"/>
      <c r="C18" s="29"/>
      <c r="D18" s="30"/>
      <c r="F18" s="8"/>
      <c r="G18" s="4"/>
      <c r="I18" s="29"/>
      <c r="J18" s="30"/>
      <c r="L18" s="8"/>
      <c r="M18" s="46"/>
      <c r="O18" s="30"/>
      <c r="P18" s="5"/>
      <c r="Q18" s="9"/>
    </row>
    <row r="19" spans="1:17" ht="12">
      <c r="A19" s="4" t="str">
        <f>+GirlsU13!$B16</f>
        <v>Cheltenham C</v>
      </c>
      <c r="B19" s="6"/>
      <c r="C19" s="28">
        <f>SUM(B20:B23)</f>
        <v>7.0600000000000005</v>
      </c>
      <c r="D19" s="6">
        <f>RANK(C19,C$5:C$79,0)</f>
        <v>7</v>
      </c>
      <c r="E19" s="10">
        <f>COUNT(D$5:D$79)+1-D19</f>
        <v>5</v>
      </c>
      <c r="F19" s="8"/>
      <c r="G19" s="4" t="str">
        <f>+GirlsU13!$B16</f>
        <v>Cheltenham C</v>
      </c>
      <c r="I19" s="28">
        <f>SUM(H20:H23)</f>
        <v>18.25</v>
      </c>
      <c r="J19" s="6">
        <f>RANK(I19,I$5:I$79,0)</f>
        <v>8</v>
      </c>
      <c r="K19" s="10">
        <f>COUNT(J$5:J$79)+1-J19</f>
        <v>4</v>
      </c>
      <c r="L19" s="8"/>
      <c r="M19" s="46" t="str">
        <f>+GirlsU13!$B16</f>
        <v>Cheltenham C</v>
      </c>
      <c r="N19" s="47">
        <v>149.75</v>
      </c>
      <c r="O19" s="6">
        <f>RANK(N19,N$5:N$79,1)</f>
        <v>6</v>
      </c>
      <c r="P19" s="10">
        <f>COUNT(O$5:O$79)+1-O19</f>
        <v>6</v>
      </c>
      <c r="Q19" s="9"/>
    </row>
    <row r="20" spans="1:17" ht="12">
      <c r="A20" s="4" t="str">
        <f>+GirlsU13!$B17</f>
        <v>Lily Smith</v>
      </c>
      <c r="B20" s="6">
        <v>1.89</v>
      </c>
      <c r="C20" s="29"/>
      <c r="D20" s="30"/>
      <c r="F20" s="8"/>
      <c r="G20" s="4" t="str">
        <f>+GirlsU13!$B17</f>
        <v>Lily Smith</v>
      </c>
      <c r="H20" s="5">
        <v>4.5</v>
      </c>
      <c r="I20" s="29"/>
      <c r="J20" s="30"/>
      <c r="L20" s="8"/>
      <c r="M20" s="88"/>
      <c r="O20" s="30"/>
      <c r="P20" s="5"/>
      <c r="Q20" s="9"/>
    </row>
    <row r="21" spans="1:17" ht="12">
      <c r="A21" s="4" t="str">
        <f>+GirlsU13!$B18</f>
        <v>Mia Daley</v>
      </c>
      <c r="B21" s="6">
        <v>1.6</v>
      </c>
      <c r="C21" s="29"/>
      <c r="D21" s="30"/>
      <c r="F21" s="8"/>
      <c r="G21" s="4" t="str">
        <f>+GirlsU13!$B18</f>
        <v>Mia Daley</v>
      </c>
      <c r="H21" s="5">
        <v>4.5</v>
      </c>
      <c r="I21" s="29"/>
      <c r="J21" s="30"/>
      <c r="L21" s="8"/>
      <c r="M21" s="88"/>
      <c r="O21" s="30"/>
      <c r="P21" s="5"/>
      <c r="Q21" s="9"/>
    </row>
    <row r="22" spans="1:17" ht="12">
      <c r="A22" s="4" t="str">
        <f>+GirlsU13!$B19</f>
        <v>Imogen Campling</v>
      </c>
      <c r="B22" s="6">
        <v>1.67</v>
      </c>
      <c r="C22" s="29"/>
      <c r="D22" s="30"/>
      <c r="F22" s="8"/>
      <c r="G22" s="4" t="str">
        <f>+GirlsU13!$B19</f>
        <v>Imogen Campling</v>
      </c>
      <c r="H22" s="5">
        <v>5</v>
      </c>
      <c r="I22" s="29"/>
      <c r="J22" s="30"/>
      <c r="L22" s="8"/>
      <c r="M22" s="88"/>
      <c r="O22" s="30"/>
      <c r="P22" s="5"/>
      <c r="Q22" s="9"/>
    </row>
    <row r="23" spans="1:17" ht="12">
      <c r="A23" s="4" t="str">
        <f>+GirlsU13!$B20</f>
        <v>Maddie Carnes</v>
      </c>
      <c r="B23" s="6">
        <v>1.9</v>
      </c>
      <c r="C23" s="29"/>
      <c r="D23" s="30"/>
      <c r="F23" s="8"/>
      <c r="G23" s="4" t="str">
        <f>+GirlsU13!$B20</f>
        <v>Maddie Carnes</v>
      </c>
      <c r="H23" s="5">
        <v>4.25</v>
      </c>
      <c r="I23" s="29"/>
      <c r="J23" s="30"/>
      <c r="L23" s="8"/>
      <c r="M23" s="88"/>
      <c r="O23" s="30"/>
      <c r="P23" s="5"/>
      <c r="Q23" s="9"/>
    </row>
    <row r="24" spans="2:17" ht="12">
      <c r="B24" s="6"/>
      <c r="D24" s="6"/>
      <c r="F24" s="8"/>
      <c r="G24" s="4"/>
      <c r="J24" s="6"/>
      <c r="L24" s="8"/>
      <c r="M24" s="46"/>
      <c r="O24" s="6"/>
      <c r="P24" s="5"/>
      <c r="Q24" s="9"/>
    </row>
    <row r="25" spans="2:17" ht="12">
      <c r="B25" s="6"/>
      <c r="C25" s="29"/>
      <c r="D25" s="30"/>
      <c r="F25" s="8"/>
      <c r="G25" s="4"/>
      <c r="I25" s="29"/>
      <c r="J25" s="30"/>
      <c r="L25" s="8"/>
      <c r="M25" s="46"/>
      <c r="O25" s="30"/>
      <c r="P25" s="5"/>
      <c r="Q25" s="9"/>
    </row>
    <row r="26" spans="1:17" ht="12">
      <c r="A26" s="4" t="str">
        <f>+GirlsU13!$B21</f>
        <v>Cheltenham D</v>
      </c>
      <c r="B26" s="6"/>
      <c r="C26" s="28">
        <f>SUM(B27:B30)</f>
        <v>7.26</v>
      </c>
      <c r="D26" s="6">
        <f>RANK(C26,C$5:C$79,0)</f>
        <v>4</v>
      </c>
      <c r="E26" s="10">
        <f>COUNT(D$5:D$79)+1-D26</f>
        <v>8</v>
      </c>
      <c r="F26" s="8"/>
      <c r="G26" s="4" t="str">
        <f>+GirlsU13!$B21</f>
        <v>Cheltenham D</v>
      </c>
      <c r="I26" s="28">
        <f>SUM(H27:H30)</f>
        <v>21.5</v>
      </c>
      <c r="J26" s="6">
        <f>RANK(I26,I$5:I$79,0)</f>
        <v>3</v>
      </c>
      <c r="K26" s="10">
        <f>COUNT(J$5:J$79)+1-J26</f>
        <v>9</v>
      </c>
      <c r="L26" s="8"/>
      <c r="M26" s="46" t="str">
        <f>+GirlsU13!$B21</f>
        <v>Cheltenham D</v>
      </c>
      <c r="N26" s="47">
        <v>149.12</v>
      </c>
      <c r="O26" s="6">
        <f>RANK(N26,N$5:N$79,1)</f>
        <v>4</v>
      </c>
      <c r="P26" s="10">
        <f>COUNT(O$5:O$79)+1-O26</f>
        <v>8</v>
      </c>
      <c r="Q26" s="9"/>
    </row>
    <row r="27" spans="1:17" ht="12">
      <c r="A27" s="4" t="str">
        <f>+GirlsU13!$B22</f>
        <v>Olivia Williams</v>
      </c>
      <c r="B27" s="6">
        <v>2.06</v>
      </c>
      <c r="C27" s="29"/>
      <c r="D27" s="30"/>
      <c r="F27" s="8"/>
      <c r="G27" s="4" t="str">
        <f>+GirlsU13!$B22</f>
        <v>Olivia Williams</v>
      </c>
      <c r="H27" s="5">
        <v>5.75</v>
      </c>
      <c r="I27" s="29"/>
      <c r="J27" s="30"/>
      <c r="L27" s="8"/>
      <c r="M27" s="90"/>
      <c r="O27" s="30"/>
      <c r="P27" s="5"/>
      <c r="Q27" s="9"/>
    </row>
    <row r="28" spans="1:17" ht="12">
      <c r="A28" s="4" t="str">
        <f>+GirlsU13!$B23</f>
        <v>Lettie Jeavons</v>
      </c>
      <c r="B28" s="6">
        <v>1.89</v>
      </c>
      <c r="C28" s="29"/>
      <c r="D28" s="30"/>
      <c r="F28" s="8"/>
      <c r="G28" s="4" t="str">
        <f>+GirlsU13!$B23</f>
        <v>Lettie Jeavons</v>
      </c>
      <c r="H28" s="5">
        <v>5.5</v>
      </c>
      <c r="I28" s="29"/>
      <c r="J28" s="30"/>
      <c r="L28" s="8"/>
      <c r="M28" s="90"/>
      <c r="O28" s="30"/>
      <c r="P28" s="5"/>
      <c r="Q28" s="9"/>
    </row>
    <row r="29" spans="1:17" ht="12">
      <c r="A29" s="4" t="str">
        <f>+GirlsU13!$B24</f>
        <v>Ellie Prosser</v>
      </c>
      <c r="B29" s="6">
        <v>1.66</v>
      </c>
      <c r="C29" s="29"/>
      <c r="D29" s="30"/>
      <c r="F29" s="8"/>
      <c r="G29" s="4" t="str">
        <f>+GirlsU13!$B24</f>
        <v>Ellie Prosser</v>
      </c>
      <c r="H29" s="5">
        <v>5.25</v>
      </c>
      <c r="I29" s="29"/>
      <c r="J29" s="30"/>
      <c r="L29" s="8"/>
      <c r="M29" s="90"/>
      <c r="O29" s="30"/>
      <c r="P29" s="5"/>
      <c r="Q29" s="9"/>
    </row>
    <row r="30" spans="1:17" ht="12">
      <c r="A30" s="4" t="str">
        <f>+GirlsU13!$B25</f>
        <v>Alex Crane</v>
      </c>
      <c r="B30" s="6">
        <v>1.65</v>
      </c>
      <c r="C30" s="29"/>
      <c r="D30" s="30"/>
      <c r="F30" s="8"/>
      <c r="G30" s="4" t="str">
        <f>+GirlsU13!$B25</f>
        <v>Alex Crane</v>
      </c>
      <c r="H30" s="5">
        <v>5</v>
      </c>
      <c r="I30" s="29"/>
      <c r="J30" s="30"/>
      <c r="L30" s="8"/>
      <c r="M30" s="90"/>
      <c r="O30" s="30"/>
      <c r="P30" s="5"/>
      <c r="Q30" s="9"/>
    </row>
    <row r="31" spans="2:17" ht="12">
      <c r="B31" s="6"/>
      <c r="D31" s="6"/>
      <c r="F31" s="8"/>
      <c r="G31" s="4"/>
      <c r="J31" s="6"/>
      <c r="L31" s="8"/>
      <c r="M31" s="46"/>
      <c r="O31" s="6"/>
      <c r="P31" s="5"/>
      <c r="Q31" s="9"/>
    </row>
    <row r="32" spans="2:17" ht="12">
      <c r="B32" s="6"/>
      <c r="C32" s="29"/>
      <c r="D32" s="30"/>
      <c r="F32" s="8"/>
      <c r="G32" s="4"/>
      <c r="I32" s="29"/>
      <c r="J32" s="30"/>
      <c r="L32" s="8"/>
      <c r="M32" s="46"/>
      <c r="O32" s="30"/>
      <c r="P32" s="5"/>
      <c r="Q32" s="9"/>
    </row>
    <row r="33" spans="1:17" ht="12">
      <c r="A33" s="4" t="str">
        <f>+GirlsU13!$B26</f>
        <v>Cheltenham E</v>
      </c>
      <c r="B33" s="6"/>
      <c r="C33" s="28">
        <f>SUM(B34:B37)</f>
        <v>5.04</v>
      </c>
      <c r="D33" s="6">
        <f>RANK(C33,C$5:C$79,0)</f>
        <v>11</v>
      </c>
      <c r="E33" s="10">
        <f>COUNT(D$5:D$79)+1-D33</f>
        <v>1</v>
      </c>
      <c r="F33" s="8"/>
      <c r="G33" s="4" t="str">
        <f>+GirlsU13!$B26</f>
        <v>Cheltenham E</v>
      </c>
      <c r="I33" s="28">
        <f>SUM(H34:H37)</f>
        <v>12</v>
      </c>
      <c r="J33" s="6">
        <f>RANK(I33,I$5:I$79,0)</f>
        <v>11</v>
      </c>
      <c r="K33" s="10">
        <f>COUNT(J$5:J$79)+1-J33</f>
        <v>1</v>
      </c>
      <c r="L33" s="8"/>
      <c r="M33" s="46" t="str">
        <f>+GirlsU13!$B26</f>
        <v>Cheltenham E</v>
      </c>
      <c r="N33" s="47">
        <v>153.75</v>
      </c>
      <c r="O33" s="6">
        <f>RANK(N33,N$5:N$79,1)</f>
        <v>8</v>
      </c>
      <c r="P33" s="10">
        <f>COUNT(O$5:O$79)+1-O33</f>
        <v>4</v>
      </c>
      <c r="Q33" s="9"/>
    </row>
    <row r="34" spans="1:17" ht="12">
      <c r="A34" s="4" t="str">
        <f>+GirlsU13!$B27</f>
        <v>Amy Jackson-Fawkes</v>
      </c>
      <c r="B34" s="6">
        <v>1.7</v>
      </c>
      <c r="C34" s="29"/>
      <c r="D34" s="30"/>
      <c r="F34" s="8"/>
      <c r="G34" s="4" t="str">
        <f>+GirlsU13!$B27</f>
        <v>Amy Jackson-Fawkes</v>
      </c>
      <c r="H34" s="5">
        <v>4</v>
      </c>
      <c r="I34" s="29"/>
      <c r="J34" s="30"/>
      <c r="L34" s="8"/>
      <c r="M34" s="90"/>
      <c r="O34" s="30"/>
      <c r="P34" s="5"/>
      <c r="Q34" s="9"/>
    </row>
    <row r="35" spans="1:17" ht="12">
      <c r="A35" s="4" t="str">
        <f>+GirlsU13!$B28</f>
        <v>Mollie Watts</v>
      </c>
      <c r="B35" s="6">
        <v>1.61</v>
      </c>
      <c r="C35" s="29"/>
      <c r="D35" s="30"/>
      <c r="F35" s="8"/>
      <c r="G35" s="4" t="str">
        <f>+GirlsU13!$B28</f>
        <v>Mollie Watts</v>
      </c>
      <c r="H35" s="5">
        <v>3.75</v>
      </c>
      <c r="I35" s="29"/>
      <c r="J35" s="30"/>
      <c r="L35" s="8"/>
      <c r="M35" s="90"/>
      <c r="O35" s="30"/>
      <c r="P35" s="5"/>
      <c r="Q35" s="9"/>
    </row>
    <row r="36" spans="1:17" ht="12">
      <c r="A36" s="4" t="str">
        <f>+GirlsU13!$B29</f>
        <v>Lulu Thornley</v>
      </c>
      <c r="B36" s="6">
        <v>1.73</v>
      </c>
      <c r="C36" s="29"/>
      <c r="D36" s="30"/>
      <c r="F36" s="8"/>
      <c r="G36" s="4" t="str">
        <f>+GirlsU13!$B29</f>
        <v>Lulu Thornley</v>
      </c>
      <c r="H36" s="5">
        <v>4.25</v>
      </c>
      <c r="I36" s="29"/>
      <c r="J36" s="30"/>
      <c r="L36" s="8"/>
      <c r="M36" s="90"/>
      <c r="O36" s="30"/>
      <c r="P36" s="5"/>
      <c r="Q36" s="9"/>
    </row>
    <row r="37" spans="1:17" ht="12">
      <c r="A37" s="4">
        <f>+GirlsU13!$B30</f>
        <v>0</v>
      </c>
      <c r="B37" s="6"/>
      <c r="C37" s="29"/>
      <c r="D37" s="30"/>
      <c r="F37" s="8"/>
      <c r="G37" s="4">
        <f>+GirlsU13!$B30</f>
        <v>0</v>
      </c>
      <c r="I37" s="29"/>
      <c r="J37" s="30"/>
      <c r="L37" s="8"/>
      <c r="M37" s="90"/>
      <c r="O37" s="30"/>
      <c r="P37" s="5"/>
      <c r="Q37" s="9"/>
    </row>
    <row r="38" spans="2:17" ht="12">
      <c r="B38" s="6"/>
      <c r="D38" s="6"/>
      <c r="F38" s="8"/>
      <c r="G38" s="4"/>
      <c r="J38" s="6"/>
      <c r="L38" s="8"/>
      <c r="M38" s="46"/>
      <c r="O38" s="6"/>
      <c r="P38" s="5"/>
      <c r="Q38" s="9"/>
    </row>
    <row r="39" spans="2:17" ht="12">
      <c r="B39" s="6"/>
      <c r="D39" s="6"/>
      <c r="F39" s="8"/>
      <c r="G39" s="4"/>
      <c r="J39" s="6"/>
      <c r="L39" s="8"/>
      <c r="M39" s="46"/>
      <c r="O39" s="6"/>
      <c r="P39" s="5"/>
      <c r="Q39" s="9"/>
    </row>
    <row r="40" spans="1:17" ht="12">
      <c r="A40" s="4" t="str">
        <f>+GirlsU13!$B31</f>
        <v>FODAC A</v>
      </c>
      <c r="B40" s="6"/>
      <c r="C40" s="28">
        <f>SUM(B41:B44)</f>
        <v>7.5600000000000005</v>
      </c>
      <c r="D40" s="6">
        <f>RANK(C40,C$5:C$79,0)</f>
        <v>1</v>
      </c>
      <c r="E40" s="10">
        <f>COUNT(D$5:D$79)+1-D40</f>
        <v>11</v>
      </c>
      <c r="F40" s="8"/>
      <c r="G40" s="4" t="str">
        <f>+GirlsU13!$B31</f>
        <v>FODAC A</v>
      </c>
      <c r="I40" s="28">
        <f>SUM(H41:H44)</f>
        <v>22.5</v>
      </c>
      <c r="J40" s="6">
        <f>RANK(I40,I$5:I$79,0)</f>
        <v>2</v>
      </c>
      <c r="K40" s="10">
        <f>COUNT(J$5:J$79)+1-J40</f>
        <v>10</v>
      </c>
      <c r="L40" s="8"/>
      <c r="M40" s="46" t="str">
        <f>+GirlsU13!$B31</f>
        <v>FODAC A</v>
      </c>
      <c r="N40" s="47">
        <v>147.56</v>
      </c>
      <c r="O40" s="6">
        <f>RANK(N40,N$5:N$79,1)</f>
        <v>1</v>
      </c>
      <c r="P40" s="10">
        <f>COUNT(O$5:O$79)+1-O40</f>
        <v>11</v>
      </c>
      <c r="Q40" s="9"/>
    </row>
    <row r="41" spans="1:17" ht="12">
      <c r="A41" s="4" t="str">
        <f>+GirlsU13!$B32</f>
        <v>Zea Levy</v>
      </c>
      <c r="B41" s="6">
        <v>1.96</v>
      </c>
      <c r="C41" s="29"/>
      <c r="D41" s="30"/>
      <c r="F41" s="8"/>
      <c r="G41" s="4" t="str">
        <f>+GirlsU13!$B32</f>
        <v>Zea Levy</v>
      </c>
      <c r="H41" s="5">
        <v>4.75</v>
      </c>
      <c r="I41" s="29"/>
      <c r="J41" s="30"/>
      <c r="L41" s="8"/>
      <c r="M41" s="46"/>
      <c r="O41" s="30"/>
      <c r="P41" s="5"/>
      <c r="Q41" s="9"/>
    </row>
    <row r="42" spans="1:17" ht="12">
      <c r="A42" s="4" t="str">
        <f>+GirlsU13!$B33</f>
        <v>Izzy Worgan</v>
      </c>
      <c r="B42" s="6">
        <v>1.82</v>
      </c>
      <c r="C42" s="29"/>
      <c r="D42" s="30"/>
      <c r="F42" s="8"/>
      <c r="G42" s="4" t="str">
        <f>+GirlsU13!$B33</f>
        <v>Izzy Worgan</v>
      </c>
      <c r="H42" s="5">
        <v>5</v>
      </c>
      <c r="I42" s="29"/>
      <c r="J42" s="30"/>
      <c r="L42" s="8"/>
      <c r="M42" s="46"/>
      <c r="O42" s="30"/>
      <c r="P42" s="5"/>
      <c r="Q42" s="9"/>
    </row>
    <row r="43" spans="1:17" ht="12">
      <c r="A43" s="4" t="str">
        <f>+GirlsU13!$B34</f>
        <v>Tillie Westwood</v>
      </c>
      <c r="B43" s="6">
        <v>1.84</v>
      </c>
      <c r="C43" s="29"/>
      <c r="D43" s="30"/>
      <c r="F43" s="8"/>
      <c r="G43" s="4" t="str">
        <f>+GirlsU13!$B34</f>
        <v>Tillie Westwood</v>
      </c>
      <c r="H43" s="5">
        <v>7</v>
      </c>
      <c r="I43" s="29"/>
      <c r="J43" s="30"/>
      <c r="L43" s="8"/>
      <c r="M43" s="46"/>
      <c r="O43" s="30"/>
      <c r="P43" s="5"/>
      <c r="Q43" s="9"/>
    </row>
    <row r="44" spans="1:17" ht="12">
      <c r="A44" s="4" t="str">
        <f>+GirlsU13!$B35</f>
        <v>Leigh Phillips</v>
      </c>
      <c r="B44" s="6">
        <v>1.94</v>
      </c>
      <c r="F44" s="8"/>
      <c r="G44" s="4" t="str">
        <f>+GirlsU13!$B35</f>
        <v>Leigh Phillips</v>
      </c>
      <c r="H44" s="5">
        <v>5.75</v>
      </c>
      <c r="L44" s="8"/>
      <c r="M44" s="46"/>
      <c r="O44" s="5"/>
      <c r="P44" s="5"/>
      <c r="Q44" s="9"/>
    </row>
    <row r="45" spans="2:17" ht="12">
      <c r="B45" s="6"/>
      <c r="F45" s="8"/>
      <c r="G45" s="4"/>
      <c r="L45" s="8"/>
      <c r="M45" s="46"/>
      <c r="O45" s="5"/>
      <c r="P45" s="5"/>
      <c r="Q45" s="9"/>
    </row>
    <row r="46" spans="2:17" ht="12">
      <c r="B46" s="6"/>
      <c r="D46" s="6"/>
      <c r="F46" s="8"/>
      <c r="G46" s="4"/>
      <c r="J46" s="6"/>
      <c r="L46" s="8"/>
      <c r="M46" s="46"/>
      <c r="O46" s="6"/>
      <c r="P46" s="5"/>
      <c r="Q46" s="9"/>
    </row>
    <row r="47" spans="1:17" ht="12">
      <c r="A47" s="4" t="str">
        <f>+GirlsU13!$B36</f>
        <v>FODAC B</v>
      </c>
      <c r="B47" s="6"/>
      <c r="C47" s="28">
        <f>SUM(B48:B51)</f>
        <v>7.2</v>
      </c>
      <c r="D47" s="6">
        <f>RANK(C47,C$5:C$79,0)</f>
        <v>5</v>
      </c>
      <c r="E47" s="10">
        <f>COUNT(D$5:D$79)+1-D47</f>
        <v>7</v>
      </c>
      <c r="F47" s="8"/>
      <c r="G47" s="4" t="str">
        <f>+GirlsU13!$B36</f>
        <v>FODAC B</v>
      </c>
      <c r="I47" s="28">
        <f>SUM(H48:H51)</f>
        <v>23.25</v>
      </c>
      <c r="J47" s="6">
        <f>RANK(I47,I$5:I$79,0)</f>
        <v>1</v>
      </c>
      <c r="K47" s="10">
        <f>COUNT(J$5:J$79)+1-J47</f>
        <v>11</v>
      </c>
      <c r="L47" s="8"/>
      <c r="M47" s="46" t="str">
        <f>+GirlsU13!$B36</f>
        <v>FODAC B</v>
      </c>
      <c r="N47" s="47">
        <v>151.76</v>
      </c>
      <c r="O47" s="6">
        <f>RANK(N47,N$5:N$79,1)</f>
        <v>7</v>
      </c>
      <c r="P47" s="10">
        <f>COUNT(O$5:O$79)+1-O47</f>
        <v>5</v>
      </c>
      <c r="Q47" s="9"/>
    </row>
    <row r="48" spans="1:17" ht="12">
      <c r="A48" s="4" t="str">
        <f>+GirlsU13!$B37</f>
        <v>Orla Delaney</v>
      </c>
      <c r="B48" s="6">
        <v>2.06</v>
      </c>
      <c r="F48" s="8"/>
      <c r="G48" s="4" t="str">
        <f>+GirlsU13!$B37</f>
        <v>Orla Delaney</v>
      </c>
      <c r="H48" s="6">
        <v>6.25</v>
      </c>
      <c r="L48" s="8"/>
      <c r="M48" s="46"/>
      <c r="O48" s="5"/>
      <c r="P48" s="5"/>
      <c r="Q48" s="9"/>
    </row>
    <row r="49" spans="1:17" ht="12">
      <c r="A49" s="4" t="str">
        <f>+GirlsU13!$B38</f>
        <v>Fenn Wightman-Smith</v>
      </c>
      <c r="B49" s="6">
        <v>1.6</v>
      </c>
      <c r="D49" s="6"/>
      <c r="F49" s="8"/>
      <c r="G49" s="4" t="str">
        <f>+GirlsU13!$B38</f>
        <v>Fenn Wightman-Smith</v>
      </c>
      <c r="H49" s="5">
        <v>5.75</v>
      </c>
      <c r="J49" s="6"/>
      <c r="L49" s="8"/>
      <c r="M49" s="46"/>
      <c r="O49" s="6"/>
      <c r="P49" s="5"/>
      <c r="Q49" s="9"/>
    </row>
    <row r="50" spans="1:17" ht="12">
      <c r="A50" s="4" t="str">
        <f>+GirlsU13!$B39</f>
        <v>Romilly Wildin</v>
      </c>
      <c r="B50" s="6">
        <v>1.61</v>
      </c>
      <c r="D50" s="6"/>
      <c r="F50" s="8"/>
      <c r="G50" s="4" t="str">
        <f>+GirlsU13!$B39</f>
        <v>Romilly Wildin</v>
      </c>
      <c r="H50" s="5">
        <v>4.75</v>
      </c>
      <c r="J50" s="6"/>
      <c r="L50" s="8"/>
      <c r="M50" s="46"/>
      <c r="O50" s="6"/>
      <c r="P50" s="5"/>
      <c r="Q50" s="9"/>
    </row>
    <row r="51" spans="1:17" ht="12">
      <c r="A51" s="4" t="str">
        <f>+GirlsU13!$B40</f>
        <v>Lauren Bennett</v>
      </c>
      <c r="B51" s="6">
        <v>1.93</v>
      </c>
      <c r="D51" s="6"/>
      <c r="F51" s="8"/>
      <c r="G51" s="4" t="str">
        <f>+GirlsU13!$B40</f>
        <v>Lauren Bennett</v>
      </c>
      <c r="H51" s="5">
        <v>6.5</v>
      </c>
      <c r="J51" s="6"/>
      <c r="L51" s="8"/>
      <c r="M51" s="46"/>
      <c r="O51" s="6"/>
      <c r="P51" s="5"/>
      <c r="Q51" s="9"/>
    </row>
    <row r="52" spans="2:17" ht="12">
      <c r="B52" s="6"/>
      <c r="D52" s="6"/>
      <c r="F52" s="8"/>
      <c r="G52" s="4"/>
      <c r="J52" s="6"/>
      <c r="L52" s="8"/>
      <c r="M52" s="46"/>
      <c r="O52" s="6"/>
      <c r="P52" s="5"/>
      <c r="Q52" s="9"/>
    </row>
    <row r="53" spans="2:17" ht="12">
      <c r="B53" s="6"/>
      <c r="D53" s="6"/>
      <c r="F53" s="8"/>
      <c r="G53" s="4"/>
      <c r="J53" s="6"/>
      <c r="L53" s="8"/>
      <c r="M53" s="46"/>
      <c r="O53" s="6"/>
      <c r="P53" s="5"/>
      <c r="Q53" s="9"/>
    </row>
    <row r="54" spans="1:17" ht="12">
      <c r="A54" s="4" t="str">
        <f>+GirlsU13!$B41</f>
        <v>FODAC C</v>
      </c>
      <c r="B54" s="6"/>
      <c r="C54" s="28">
        <f>SUM(B55:B58)</f>
        <v>6.4399999999999995</v>
      </c>
      <c r="D54" s="6">
        <f>RANK(C54,C$5:C$79,0)</f>
        <v>10</v>
      </c>
      <c r="E54" s="10">
        <f>COUNT(D$5:D$79)+1-D54</f>
        <v>2</v>
      </c>
      <c r="F54" s="8"/>
      <c r="G54" s="4" t="str">
        <f>+GirlsU13!$B41</f>
        <v>FODAC C</v>
      </c>
      <c r="I54" s="28">
        <f>SUM(H55:H58)</f>
        <v>21.5</v>
      </c>
      <c r="J54" s="6">
        <f>RANK(I54,I$5:I$79,0)</f>
        <v>3</v>
      </c>
      <c r="K54" s="10">
        <f>COUNT(J$5:J$79)+1-J54</f>
        <v>9</v>
      </c>
      <c r="L54" s="8"/>
      <c r="M54" s="46" t="str">
        <f>+GirlsU13!$B41</f>
        <v>FODAC C</v>
      </c>
      <c r="N54" s="47">
        <v>154.62</v>
      </c>
      <c r="O54" s="6">
        <f>RANK(N54,N$5:N$79,1)</f>
        <v>10</v>
      </c>
      <c r="P54" s="10">
        <f>COUNT(O$5:O$79)+1-O54</f>
        <v>2</v>
      </c>
      <c r="Q54" s="9"/>
    </row>
    <row r="55" spans="1:17" ht="12">
      <c r="A55" s="4" t="str">
        <f>+GirlsU13!$B42</f>
        <v>Maisey Harvey</v>
      </c>
      <c r="B55" s="6">
        <v>1.47</v>
      </c>
      <c r="F55" s="8"/>
      <c r="G55" s="4" t="str">
        <f>+GirlsU13!$B42</f>
        <v>Maisey Harvey</v>
      </c>
      <c r="H55" s="5">
        <v>7.25</v>
      </c>
      <c r="L55" s="8"/>
      <c r="M55" s="4"/>
      <c r="O55" s="5"/>
      <c r="P55" s="5"/>
      <c r="Q55" s="9"/>
    </row>
    <row r="56" spans="1:17" ht="12">
      <c r="A56" s="4" t="str">
        <f>+GirlsU13!$B43</f>
        <v>Mia Bishop</v>
      </c>
      <c r="B56" s="6">
        <v>1.64</v>
      </c>
      <c r="D56" s="6"/>
      <c r="F56" s="8"/>
      <c r="G56" s="4" t="str">
        <f>+GirlsU13!$B43</f>
        <v>Mia Bishop</v>
      </c>
      <c r="H56" s="5">
        <v>4.75</v>
      </c>
      <c r="J56" s="6"/>
      <c r="L56" s="8"/>
      <c r="M56" s="4"/>
      <c r="O56" s="6"/>
      <c r="P56" s="5"/>
      <c r="Q56" s="9"/>
    </row>
    <row r="57" spans="1:17" ht="12">
      <c r="A57" s="4" t="str">
        <f>+GirlsU13!$B44</f>
        <v>Sophie Harvey</v>
      </c>
      <c r="B57" s="6">
        <v>1.64</v>
      </c>
      <c r="D57" s="6"/>
      <c r="F57" s="8"/>
      <c r="G57" s="4" t="str">
        <f>+GirlsU13!$B44</f>
        <v>Sophie Harvey</v>
      </c>
      <c r="H57" s="5">
        <v>4.25</v>
      </c>
      <c r="J57" s="6"/>
      <c r="L57" s="8"/>
      <c r="M57" s="4"/>
      <c r="O57" s="6"/>
      <c r="P57" s="5"/>
      <c r="Q57" s="9"/>
    </row>
    <row r="58" spans="1:17" ht="12">
      <c r="A58" s="4" t="str">
        <f>+GirlsU13!$B45</f>
        <v>Issy Chapman</v>
      </c>
      <c r="B58" s="6">
        <v>1.69</v>
      </c>
      <c r="D58" s="6"/>
      <c r="F58" s="8"/>
      <c r="G58" s="4" t="str">
        <f>+GirlsU13!$B45</f>
        <v>Issy Chapman</v>
      </c>
      <c r="H58" s="5">
        <v>5.25</v>
      </c>
      <c r="J58" s="6"/>
      <c r="L58" s="8"/>
      <c r="M58" s="4"/>
      <c r="O58" s="6"/>
      <c r="P58" s="5"/>
      <c r="Q58" s="9"/>
    </row>
    <row r="59" spans="2:17" ht="12">
      <c r="B59" s="6"/>
      <c r="D59" s="6"/>
      <c r="F59" s="8"/>
      <c r="G59" s="4"/>
      <c r="J59" s="6"/>
      <c r="L59" s="8"/>
      <c r="M59" s="4"/>
      <c r="O59" s="6"/>
      <c r="P59" s="5"/>
      <c r="Q59" s="9"/>
    </row>
    <row r="60" spans="2:17" ht="12">
      <c r="B60" s="6"/>
      <c r="D60" s="6"/>
      <c r="F60" s="8"/>
      <c r="G60" s="4"/>
      <c r="J60" s="6"/>
      <c r="L60" s="8"/>
      <c r="M60" s="4"/>
      <c r="O60" s="6"/>
      <c r="P60" s="5"/>
      <c r="Q60" s="9"/>
    </row>
    <row r="61" spans="1:17" ht="12">
      <c r="A61" s="4" t="s">
        <v>124</v>
      </c>
      <c r="B61" s="6"/>
      <c r="C61" s="28">
        <f>SUM(B62:B65)</f>
        <v>6.7299999999999995</v>
      </c>
      <c r="D61" s="6">
        <f>RANK(C61,C$5:C$79,0)</f>
        <v>9</v>
      </c>
      <c r="E61" s="10">
        <f>COUNT(D$5:D$79)+1-D61</f>
        <v>3</v>
      </c>
      <c r="F61" s="8"/>
      <c r="G61" s="4" t="s">
        <v>124</v>
      </c>
      <c r="I61" s="28">
        <f>SUM(H62:H65)</f>
        <v>16.5</v>
      </c>
      <c r="J61" s="6">
        <f>RANK(I61,I$5:I$79,0)</f>
        <v>10</v>
      </c>
      <c r="K61" s="10">
        <f>COUNT(J$5:J$79)+1-J61</f>
        <v>2</v>
      </c>
      <c r="L61" s="8"/>
      <c r="M61" s="46" t="s">
        <v>124</v>
      </c>
      <c r="N61" s="47">
        <v>153.87</v>
      </c>
      <c r="O61" s="6">
        <f>RANK(N61,N$5:N$79,1)</f>
        <v>9</v>
      </c>
      <c r="P61" s="10">
        <f>COUNT(O$5:O$79)+1-O61</f>
        <v>3</v>
      </c>
      <c r="Q61" s="9"/>
    </row>
    <row r="62" spans="1:17" ht="12">
      <c r="A62" s="4" t="s">
        <v>125</v>
      </c>
      <c r="B62" s="6">
        <v>1.89</v>
      </c>
      <c r="D62" s="6"/>
      <c r="F62" s="8"/>
      <c r="G62" s="4" t="s">
        <v>125</v>
      </c>
      <c r="H62" s="5">
        <v>4.5</v>
      </c>
      <c r="J62" s="6"/>
      <c r="L62" s="8"/>
      <c r="M62" s="4"/>
      <c r="O62" s="6"/>
      <c r="P62" s="5"/>
      <c r="Q62" s="9"/>
    </row>
    <row r="63" spans="1:17" ht="12">
      <c r="A63" s="4" t="s">
        <v>126</v>
      </c>
      <c r="B63" s="6">
        <v>1.62</v>
      </c>
      <c r="D63" s="6"/>
      <c r="F63" s="8"/>
      <c r="G63" s="4" t="s">
        <v>126</v>
      </c>
      <c r="H63" s="5">
        <v>3</v>
      </c>
      <c r="J63" s="6"/>
      <c r="L63" s="8"/>
      <c r="M63" s="4"/>
      <c r="O63" s="6"/>
      <c r="P63" s="5"/>
      <c r="Q63" s="9"/>
    </row>
    <row r="64" spans="1:17" ht="12">
      <c r="A64" s="4" t="s">
        <v>127</v>
      </c>
      <c r="B64" s="6">
        <v>1.69</v>
      </c>
      <c r="D64" s="6"/>
      <c r="F64" s="8"/>
      <c r="G64" s="4" t="s">
        <v>127</v>
      </c>
      <c r="H64" s="5">
        <v>4.5</v>
      </c>
      <c r="J64" s="6"/>
      <c r="L64" s="8"/>
      <c r="M64" s="4"/>
      <c r="O64" s="6"/>
      <c r="P64" s="5"/>
      <c r="Q64" s="9"/>
    </row>
    <row r="65" spans="1:17" ht="12">
      <c r="A65" s="4" t="s">
        <v>128</v>
      </c>
      <c r="B65" s="6">
        <v>1.53</v>
      </c>
      <c r="D65" s="6"/>
      <c r="F65" s="8"/>
      <c r="G65" s="4" t="s">
        <v>128</v>
      </c>
      <c r="H65" s="5">
        <v>4.5</v>
      </c>
      <c r="J65" s="6"/>
      <c r="L65" s="8"/>
      <c r="M65" s="4"/>
      <c r="O65" s="6"/>
      <c r="P65" s="5"/>
      <c r="Q65" s="9"/>
    </row>
    <row r="66" spans="2:17" ht="12">
      <c r="B66" s="6"/>
      <c r="D66" s="6"/>
      <c r="F66" s="8"/>
      <c r="G66" s="4"/>
      <c r="J66" s="6"/>
      <c r="L66" s="8"/>
      <c r="M66" s="4"/>
      <c r="O66" s="6"/>
      <c r="P66" s="5"/>
      <c r="Q66" s="9"/>
    </row>
    <row r="67" spans="2:17" ht="12">
      <c r="B67" s="7"/>
      <c r="C67" s="4"/>
      <c r="D67" s="4"/>
      <c r="E67" s="4"/>
      <c r="F67" s="8"/>
      <c r="G67" s="4"/>
      <c r="J67" s="4"/>
      <c r="K67" s="4"/>
      <c r="L67" s="8"/>
      <c r="M67" s="4"/>
      <c r="Q67" s="9"/>
    </row>
    <row r="68" spans="1:17" ht="12">
      <c r="A68" s="4" t="str">
        <f>+GirlsU13!$B51</f>
        <v>Gloucester A</v>
      </c>
      <c r="B68" s="6"/>
      <c r="C68" s="28">
        <f>SUM(B69:B72)</f>
        <v>7.07</v>
      </c>
      <c r="D68" s="6">
        <f>RANK(C68,C$5:C$79,0)</f>
        <v>6</v>
      </c>
      <c r="E68" s="10">
        <f>COUNT(D$5:D$79)+1-D68</f>
        <v>6</v>
      </c>
      <c r="F68" s="8"/>
      <c r="G68" s="4" t="str">
        <f>+GirlsU13!$B51</f>
        <v>Gloucester A</v>
      </c>
      <c r="I68" s="28">
        <f>SUM(H69:H72)</f>
        <v>17.25</v>
      </c>
      <c r="J68" s="6">
        <f>RANK(I68,I$5:I$79,0)</f>
        <v>9</v>
      </c>
      <c r="K68" s="10">
        <f>COUNT(J$5:J$79)+1-J68</f>
        <v>3</v>
      </c>
      <c r="L68" s="8"/>
      <c r="M68" s="46" t="s">
        <v>133</v>
      </c>
      <c r="N68" s="47">
        <v>147.58</v>
      </c>
      <c r="O68" s="6">
        <f>RANK(N68,N$5:N$79,1)</f>
        <v>2</v>
      </c>
      <c r="P68" s="10">
        <f>COUNT(O$5:O$79)+1-O68</f>
        <v>10</v>
      </c>
      <c r="Q68" s="9"/>
    </row>
    <row r="69" spans="1:17" ht="12">
      <c r="A69" s="4" t="str">
        <f>+GirlsU13!$B52</f>
        <v>Grace Manley</v>
      </c>
      <c r="B69" s="6">
        <v>1.81</v>
      </c>
      <c r="F69" s="8"/>
      <c r="G69" s="4" t="str">
        <f>+GirlsU13!$B52</f>
        <v>Grace Manley</v>
      </c>
      <c r="H69" s="5">
        <v>5.25</v>
      </c>
      <c r="L69" s="8"/>
      <c r="M69" s="4"/>
      <c r="O69" s="5"/>
      <c r="P69" s="5"/>
      <c r="Q69" s="9"/>
    </row>
    <row r="70" spans="1:17" ht="12">
      <c r="A70" s="4" t="str">
        <f>+GirlsU13!$B53</f>
        <v>Phoebe Jones</v>
      </c>
      <c r="B70" s="5">
        <v>1.85</v>
      </c>
      <c r="F70" s="8"/>
      <c r="G70" s="4" t="str">
        <f>+GirlsU13!$B53</f>
        <v>Phoebe Jones</v>
      </c>
      <c r="H70" s="5">
        <v>4.75</v>
      </c>
      <c r="L70" s="8"/>
      <c r="M70" s="4"/>
      <c r="O70" s="5"/>
      <c r="P70" s="5"/>
      <c r="Q70" s="9"/>
    </row>
    <row r="71" spans="1:17" ht="12">
      <c r="A71" s="4" t="str">
        <f>+GirlsU13!$B54</f>
        <v>Emily Herron</v>
      </c>
      <c r="B71" s="5">
        <v>1.78</v>
      </c>
      <c r="F71" s="8"/>
      <c r="G71" s="4" t="str">
        <f>+GirlsU13!$B54</f>
        <v>Emily Herron</v>
      </c>
      <c r="H71" s="5">
        <v>3.25</v>
      </c>
      <c r="L71" s="8"/>
      <c r="M71" s="4"/>
      <c r="O71" s="5"/>
      <c r="P71" s="5"/>
      <c r="Q71" s="9"/>
    </row>
    <row r="72" spans="1:17" ht="12">
      <c r="A72" s="4" t="str">
        <f>+GirlsU13!$B55</f>
        <v>Amelia Bennett</v>
      </c>
      <c r="B72" s="5">
        <v>1.63</v>
      </c>
      <c r="F72" s="8"/>
      <c r="G72" s="4" t="str">
        <f>+GirlsU13!$B55</f>
        <v>Amelia Bennett</v>
      </c>
      <c r="H72" s="5">
        <v>4</v>
      </c>
      <c r="L72" s="8"/>
      <c r="M72" s="4"/>
      <c r="O72" s="5"/>
      <c r="P72" s="5"/>
      <c r="Q72" s="9"/>
    </row>
    <row r="73" spans="6:17" ht="12">
      <c r="F73" s="8"/>
      <c r="G73" s="4"/>
      <c r="L73" s="8"/>
      <c r="M73" s="4"/>
      <c r="O73" s="5"/>
      <c r="P73" s="5"/>
      <c r="Q73" s="9"/>
    </row>
    <row r="74" spans="6:17" ht="12">
      <c r="F74" s="8"/>
      <c r="G74" s="4"/>
      <c r="L74" s="8"/>
      <c r="M74" s="4"/>
      <c r="O74" s="5"/>
      <c r="P74" s="5"/>
      <c r="Q74" s="9"/>
    </row>
    <row r="75" spans="1:17" ht="12">
      <c r="A75" s="4" t="s">
        <v>134</v>
      </c>
      <c r="C75" s="28">
        <f>SUM(B76:B79)</f>
        <v>7.0600000000000005</v>
      </c>
      <c r="D75" s="6">
        <f>RANK(C75,C$5:C$79,0)</f>
        <v>7</v>
      </c>
      <c r="E75" s="10">
        <f>COUNT(D$5:D$79)+1-D75</f>
        <v>5</v>
      </c>
      <c r="F75" s="8"/>
      <c r="G75" s="4" t="s">
        <v>134</v>
      </c>
      <c r="I75" s="28">
        <f>SUM(H76:H79)</f>
        <v>21.25</v>
      </c>
      <c r="J75" s="6">
        <f>RANK(I75,I$5:I$79,0)</f>
        <v>5</v>
      </c>
      <c r="K75" s="10">
        <f>COUNT(J$5:J$79)+1-J75</f>
        <v>7</v>
      </c>
      <c r="L75" s="8"/>
      <c r="M75" s="46" t="s">
        <v>134</v>
      </c>
      <c r="N75" s="47">
        <v>157.69</v>
      </c>
      <c r="O75" s="6">
        <f>RANK(N75,N$5:N$79,1)</f>
        <v>11</v>
      </c>
      <c r="P75" s="10">
        <f>COUNT(O$5:O$79)+1-O75</f>
        <v>1</v>
      </c>
      <c r="Q75" s="9"/>
    </row>
    <row r="76" spans="1:17" ht="12">
      <c r="A76" s="4" t="s">
        <v>135</v>
      </c>
      <c r="B76" s="5">
        <v>1.68</v>
      </c>
      <c r="F76" s="8"/>
      <c r="G76" s="4" t="s">
        <v>135</v>
      </c>
      <c r="H76" s="5">
        <v>5.25</v>
      </c>
      <c r="L76" s="8"/>
      <c r="M76" s="4"/>
      <c r="Q76" s="9"/>
    </row>
    <row r="77" spans="1:17" ht="12">
      <c r="A77" s="4" t="s">
        <v>136</v>
      </c>
      <c r="B77" s="5">
        <v>1.72</v>
      </c>
      <c r="F77" s="8"/>
      <c r="G77" s="4" t="s">
        <v>136</v>
      </c>
      <c r="H77" s="5">
        <v>4.5</v>
      </c>
      <c r="L77" s="8"/>
      <c r="M77" s="4"/>
      <c r="Q77" s="9"/>
    </row>
    <row r="78" spans="1:17" ht="12">
      <c r="A78" s="4" t="s">
        <v>137</v>
      </c>
      <c r="B78" s="5">
        <v>1.6</v>
      </c>
      <c r="F78" s="8"/>
      <c r="G78" s="4" t="s">
        <v>137</v>
      </c>
      <c r="H78" s="5">
        <v>5</v>
      </c>
      <c r="L78" s="8"/>
      <c r="M78" s="4"/>
      <c r="Q78" s="9"/>
    </row>
    <row r="79" spans="1:17" ht="12">
      <c r="A79" s="4" t="s">
        <v>138</v>
      </c>
      <c r="B79" s="5">
        <v>2.06</v>
      </c>
      <c r="F79" s="8"/>
      <c r="G79" s="4" t="s">
        <v>138</v>
      </c>
      <c r="H79" s="5">
        <v>6.5</v>
      </c>
      <c r="L79" s="8"/>
      <c r="M79" s="4"/>
      <c r="Q79" s="9"/>
    </row>
    <row r="80" spans="1:17" ht="12">
      <c r="A80" s="9"/>
      <c r="B80" s="8"/>
      <c r="C80" s="8"/>
      <c r="D80" s="8"/>
      <c r="E80" s="8"/>
      <c r="F80" s="8"/>
      <c r="G80" s="9"/>
      <c r="H80" s="8"/>
      <c r="I80" s="8"/>
      <c r="J80" s="8"/>
      <c r="K80" s="8"/>
      <c r="L80" s="8"/>
      <c r="M80" s="9"/>
      <c r="N80" s="9"/>
      <c r="O80" s="9"/>
      <c r="P80" s="9"/>
      <c r="Q8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20.421875" style="0" customWidth="1"/>
    <col min="2" max="8" width="12.57421875" style="0" customWidth="1"/>
    <col min="9" max="9" width="12.00390625" style="0" bestFit="1" customWidth="1"/>
    <col min="10" max="10" width="11.57421875" style="0" customWidth="1"/>
    <col min="11" max="11" width="13.28125" style="0" customWidth="1"/>
  </cols>
  <sheetData>
    <row r="1" spans="1:7" ht="15.75">
      <c r="A1" s="92" t="str">
        <f>+BoysU13!B1</f>
        <v>Gloucestershire Sportshall League</v>
      </c>
      <c r="B1" s="92"/>
      <c r="C1" s="92"/>
      <c r="D1" s="92" t="str">
        <f>+BoysU13!B4</f>
        <v>ROUND 1</v>
      </c>
      <c r="E1" s="92"/>
      <c r="F1" s="92" t="str">
        <f>+BoysU13!D4</f>
        <v>6th November 2016</v>
      </c>
      <c r="G1" s="92"/>
    </row>
    <row r="3" spans="1:7" ht="12.75">
      <c r="A3" s="15" t="s">
        <v>37</v>
      </c>
      <c r="B3" s="40" t="s">
        <v>38</v>
      </c>
      <c r="C3" s="40" t="s">
        <v>51</v>
      </c>
      <c r="D3" s="40" t="s">
        <v>57</v>
      </c>
      <c r="E3" s="24" t="s">
        <v>13</v>
      </c>
      <c r="F3" s="40" t="s">
        <v>34</v>
      </c>
      <c r="G3" s="34" t="s">
        <v>36</v>
      </c>
    </row>
    <row r="4" spans="1:7" ht="12.75">
      <c r="A4" s="48" t="s">
        <v>58</v>
      </c>
      <c r="B4" s="12"/>
      <c r="C4" s="13"/>
      <c r="D4" s="13"/>
      <c r="E4" s="27"/>
      <c r="F4" s="12"/>
      <c r="G4" s="14"/>
    </row>
    <row r="5" spans="1:7" ht="12.75">
      <c r="A5" s="16" t="s">
        <v>18</v>
      </c>
      <c r="B5" s="49">
        <f>+GirlsU13scoring!E5</f>
        <v>9</v>
      </c>
      <c r="C5" s="41">
        <f>+GirlsU13scoring!K5</f>
        <v>5</v>
      </c>
      <c r="D5" s="41">
        <f>+GirlsU13scoring!P5</f>
        <v>7</v>
      </c>
      <c r="E5" s="39">
        <f aca="true" t="shared" si="0" ref="E5:E12">SUM(B5:D5)</f>
        <v>21</v>
      </c>
      <c r="F5" s="16">
        <f>RANK(E5,E$5:E$15,0)</f>
        <v>5</v>
      </c>
      <c r="G5" s="31">
        <f>COUNT(F$5:F$15)+1-F5</f>
        <v>7</v>
      </c>
    </row>
    <row r="6" spans="1:7" ht="12.75">
      <c r="A6" s="16" t="s">
        <v>19</v>
      </c>
      <c r="B6" s="49">
        <f>+GirlsU13scoring!E12</f>
        <v>10</v>
      </c>
      <c r="C6" s="41">
        <f>+GirlsU13scoring!K12</f>
        <v>6</v>
      </c>
      <c r="D6" s="41">
        <f>+GirlsU13scoring!P12</f>
        <v>9</v>
      </c>
      <c r="E6" s="39">
        <f t="shared" si="0"/>
        <v>25</v>
      </c>
      <c r="F6" s="16">
        <f>RANK(E6,E$5:E$15,0)</f>
        <v>2</v>
      </c>
      <c r="G6" s="31">
        <f>COUNT(F$5:F$15)+1-F6</f>
        <v>10</v>
      </c>
    </row>
    <row r="7" spans="1:7" ht="12.75">
      <c r="A7" s="16" t="s">
        <v>20</v>
      </c>
      <c r="B7" s="49">
        <f>+GirlsU13scoring!E19</f>
        <v>5</v>
      </c>
      <c r="C7" s="41">
        <f>+GirlsU13scoring!K19</f>
        <v>4</v>
      </c>
      <c r="D7" s="41">
        <f>+GirlsU13scoring!P19</f>
        <v>6</v>
      </c>
      <c r="E7" s="39">
        <f t="shared" si="0"/>
        <v>15</v>
      </c>
      <c r="F7" s="16">
        <f>RANK(E7,E$5:E$15,0)</f>
        <v>7</v>
      </c>
      <c r="G7" s="31">
        <f>COUNT(F$5:F$15)+1-F7</f>
        <v>5</v>
      </c>
    </row>
    <row r="8" spans="1:7" ht="12.75">
      <c r="A8" s="16" t="s">
        <v>40</v>
      </c>
      <c r="B8" s="49">
        <f>+GirlsU13scoring!E26</f>
        <v>8</v>
      </c>
      <c r="C8" s="41">
        <f>+GirlsU13scoring!K26</f>
        <v>9</v>
      </c>
      <c r="D8" s="41">
        <f>+GirlsU13scoring!P26</f>
        <v>8</v>
      </c>
      <c r="E8" s="39">
        <f t="shared" si="0"/>
        <v>25</v>
      </c>
      <c r="F8" s="16">
        <f>RANK(E8,E$5:E$15,0)</f>
        <v>2</v>
      </c>
      <c r="G8" s="31">
        <f>COUNT(F$5:F$15)+1-F8</f>
        <v>10</v>
      </c>
    </row>
    <row r="9" spans="1:7" ht="12.75">
      <c r="A9" s="16" t="s">
        <v>107</v>
      </c>
      <c r="B9" s="49">
        <f>+GirlsU13scoring!E33</f>
        <v>1</v>
      </c>
      <c r="C9" s="41">
        <f>+GirlsU13scoring!K33</f>
        <v>1</v>
      </c>
      <c r="D9" s="41">
        <f>+GirlsU13scoring!P33</f>
        <v>4</v>
      </c>
      <c r="E9" s="39">
        <f t="shared" si="0"/>
        <v>6</v>
      </c>
      <c r="F9" s="16">
        <f>RANK(E9,E$5:E$15,0)</f>
        <v>11</v>
      </c>
      <c r="G9" s="31">
        <f>COUNT(F$5:F$15)+1-F9</f>
        <v>1</v>
      </c>
    </row>
    <row r="10" spans="1:7" ht="12.75">
      <c r="A10" s="16" t="s">
        <v>4</v>
      </c>
      <c r="B10" s="49">
        <f>+GirlsU13scoring!E40</f>
        <v>11</v>
      </c>
      <c r="C10" s="41">
        <f>+GirlsU13scoring!K40</f>
        <v>10</v>
      </c>
      <c r="D10" s="41">
        <f>+GirlsU13scoring!P40</f>
        <v>11</v>
      </c>
      <c r="E10" s="39">
        <f t="shared" si="0"/>
        <v>32</v>
      </c>
      <c r="F10" s="16">
        <f>RANK(E10,E$5:E$15,0)</f>
        <v>1</v>
      </c>
      <c r="G10" s="31">
        <f>COUNT(F$5:F$15)+1-F10</f>
        <v>11</v>
      </c>
    </row>
    <row r="11" spans="1:7" ht="12.75">
      <c r="A11" s="16" t="s">
        <v>5</v>
      </c>
      <c r="B11" s="49">
        <f>+GirlsU13scoring!E47</f>
        <v>7</v>
      </c>
      <c r="C11" s="41">
        <f>+GirlsU13scoring!K47</f>
        <v>11</v>
      </c>
      <c r="D11" s="41">
        <f>+GirlsU13scoring!P47</f>
        <v>5</v>
      </c>
      <c r="E11" s="39">
        <f t="shared" si="0"/>
        <v>23</v>
      </c>
      <c r="F11" s="16">
        <f>RANK(E11,E$5:E$15,0)</f>
        <v>4</v>
      </c>
      <c r="G11" s="31">
        <f>COUNT(F$5:F$15)+1-F11</f>
        <v>8</v>
      </c>
    </row>
    <row r="12" spans="1:7" ht="12.75">
      <c r="A12" s="16" t="s">
        <v>123</v>
      </c>
      <c r="B12" s="49">
        <f>+GirlsU13scoring!E54</f>
        <v>2</v>
      </c>
      <c r="C12" s="41">
        <f>+GirlsU13scoring!K54</f>
        <v>9</v>
      </c>
      <c r="D12" s="41">
        <f>+GirlsU13scoring!P54</f>
        <v>2</v>
      </c>
      <c r="E12" s="39">
        <f t="shared" si="0"/>
        <v>13</v>
      </c>
      <c r="F12" s="16">
        <f>RANK(E12,E$5:E$15,0)</f>
        <v>8</v>
      </c>
      <c r="G12" s="31">
        <f>COUNT(F$5:F$15)+1-F12</f>
        <v>4</v>
      </c>
    </row>
    <row r="13" spans="1:7" ht="12.75">
      <c r="A13" s="16" t="s">
        <v>124</v>
      </c>
      <c r="B13" s="49">
        <f>+GirlsU13scoring!E61</f>
        <v>3</v>
      </c>
      <c r="C13" s="41">
        <f>+GirlsU13scoring!K61</f>
        <v>2</v>
      </c>
      <c r="D13" s="41">
        <f>+GirlsU13scoring!P61</f>
        <v>3</v>
      </c>
      <c r="E13" s="39">
        <f>SUM(B13:D13)</f>
        <v>8</v>
      </c>
      <c r="F13" s="16">
        <f>RANK(E13,E$5:E$15,0)</f>
        <v>10</v>
      </c>
      <c r="G13" s="31">
        <f>COUNT(F$5:F$15)+1-F13</f>
        <v>2</v>
      </c>
    </row>
    <row r="14" spans="1:7" ht="12.75">
      <c r="A14" s="16" t="s">
        <v>133</v>
      </c>
      <c r="B14" s="49">
        <f>+GirlsU13scoring!E68</f>
        <v>6</v>
      </c>
      <c r="C14" s="41">
        <f>+GirlsU13scoring!K68</f>
        <v>3</v>
      </c>
      <c r="D14" s="41">
        <f>+GirlsU13scoring!P68</f>
        <v>10</v>
      </c>
      <c r="E14" s="39">
        <f>SUM(B14:D14)</f>
        <v>19</v>
      </c>
      <c r="F14" s="16">
        <f>RANK(E14,E$5:E$15,0)</f>
        <v>6</v>
      </c>
      <c r="G14" s="31">
        <f>COUNT(F$5:F$15)+1-F14</f>
        <v>6</v>
      </c>
    </row>
    <row r="15" spans="1:7" ht="12.75">
      <c r="A15" s="16" t="s">
        <v>134</v>
      </c>
      <c r="B15" s="49">
        <f>+GirlsU13scoring!E75</f>
        <v>5</v>
      </c>
      <c r="C15" s="41">
        <f>+GirlsU13scoring!K75</f>
        <v>7</v>
      </c>
      <c r="D15" s="41">
        <f>+GirlsU13scoring!P75</f>
        <v>1</v>
      </c>
      <c r="E15" s="39">
        <f>SUM(B15:D15)</f>
        <v>13</v>
      </c>
      <c r="F15" s="16">
        <f>RANK(E15,E$5:E$15,0)</f>
        <v>8</v>
      </c>
      <c r="G15" s="31">
        <f>COUNT(F$5:F$15)+1-F15</f>
        <v>4</v>
      </c>
    </row>
    <row r="16" spans="1:7" ht="12.75">
      <c r="A16" s="16"/>
      <c r="B16" s="16"/>
      <c r="C16" s="17"/>
      <c r="D16" s="17"/>
      <c r="E16" s="27"/>
      <c r="F16" s="16"/>
      <c r="G16" s="18"/>
    </row>
    <row r="17" spans="1:7" ht="12.75">
      <c r="A17" s="48" t="s">
        <v>48</v>
      </c>
      <c r="B17" s="16"/>
      <c r="C17" s="17"/>
      <c r="D17" s="17"/>
      <c r="E17" s="27"/>
      <c r="F17" s="32" t="s">
        <v>33</v>
      </c>
      <c r="G17" s="33" t="s">
        <v>10</v>
      </c>
    </row>
    <row r="18" spans="1:7" ht="12.75">
      <c r="A18" s="16" t="s">
        <v>18</v>
      </c>
      <c r="B18" s="49">
        <f>+BoysU13scoring!E5</f>
        <v>8</v>
      </c>
      <c r="C18" s="41">
        <f>+BoysU13scoring!K5</f>
        <v>7</v>
      </c>
      <c r="D18" s="41">
        <f>+BoysU13scoring!P5</f>
        <v>8</v>
      </c>
      <c r="E18" s="39">
        <f aca="true" t="shared" si="1" ref="E18:E25">SUM(B18:D18)</f>
        <v>23</v>
      </c>
      <c r="F18" s="16">
        <f>RANK(E18,E$18:E$25,0)</f>
        <v>1</v>
      </c>
      <c r="G18" s="31">
        <f>COUNT(F$18:F$25)+1-F18</f>
        <v>8</v>
      </c>
    </row>
    <row r="19" spans="1:7" ht="12.75">
      <c r="A19" s="16" t="s">
        <v>19</v>
      </c>
      <c r="B19" s="49">
        <f>+BoysU13scoring!E12</f>
        <v>8</v>
      </c>
      <c r="C19" s="41">
        <f>+BoysU13scoring!K12</f>
        <v>6</v>
      </c>
      <c r="D19" s="41">
        <f>+BoysU13scoring!P12</f>
        <v>7</v>
      </c>
      <c r="E19" s="39">
        <f t="shared" si="1"/>
        <v>21</v>
      </c>
      <c r="F19" s="16">
        <f aca="true" t="shared" si="2" ref="F19:F25">RANK(E19,E$18:E$25,0)</f>
        <v>2</v>
      </c>
      <c r="G19" s="31">
        <f aca="true" t="shared" si="3" ref="G19:G25">COUNT(F$18:F$25)+1-F19</f>
        <v>7</v>
      </c>
    </row>
    <row r="20" spans="1:7" ht="12.75">
      <c r="A20" s="16" t="s">
        <v>20</v>
      </c>
      <c r="B20" s="49">
        <f>+BoysU13scoring!E19</f>
        <v>5</v>
      </c>
      <c r="C20" s="41">
        <f>+BoysU13scoring!K19</f>
        <v>5</v>
      </c>
      <c r="D20" s="41">
        <f>+BoysU13scoring!P19</f>
        <v>5</v>
      </c>
      <c r="E20" s="39">
        <f t="shared" si="1"/>
        <v>15</v>
      </c>
      <c r="F20" s="16">
        <f t="shared" si="2"/>
        <v>4</v>
      </c>
      <c r="G20" s="31">
        <f t="shared" si="3"/>
        <v>5</v>
      </c>
    </row>
    <row r="21" spans="1:7" ht="12.75">
      <c r="A21" s="16" t="s">
        <v>40</v>
      </c>
      <c r="B21" s="49">
        <f>+BoysU13scoring!E26</f>
        <v>3</v>
      </c>
      <c r="C21" s="41">
        <f>+BoysU13scoring!K26</f>
        <v>3</v>
      </c>
      <c r="D21" s="41">
        <f>+BoysU13scoring!P26</f>
        <v>3</v>
      </c>
      <c r="E21" s="39">
        <f t="shared" si="1"/>
        <v>9</v>
      </c>
      <c r="F21" s="16">
        <f t="shared" si="2"/>
        <v>6</v>
      </c>
      <c r="G21" s="31">
        <f t="shared" si="3"/>
        <v>3</v>
      </c>
    </row>
    <row r="22" spans="1:7" ht="12.75">
      <c r="A22" s="16" t="s">
        <v>4</v>
      </c>
      <c r="B22" s="49">
        <f>+BoysU13scoring!E33</f>
        <v>4</v>
      </c>
      <c r="C22" s="41">
        <f>+BoysU13scoring!K33</f>
        <v>4</v>
      </c>
      <c r="D22" s="41">
        <f>+BoysU13scoring!P33</f>
        <v>4</v>
      </c>
      <c r="E22" s="39">
        <f t="shared" si="1"/>
        <v>12</v>
      </c>
      <c r="F22" s="16">
        <f t="shared" si="2"/>
        <v>5</v>
      </c>
      <c r="G22" s="31">
        <f t="shared" si="3"/>
        <v>4</v>
      </c>
    </row>
    <row r="23" spans="1:7" ht="12.75">
      <c r="A23" s="106" t="s">
        <v>5</v>
      </c>
      <c r="B23" s="16">
        <f>+BoysU13scoring!E40</f>
        <v>2</v>
      </c>
      <c r="C23" s="17">
        <f>+BoysU13scoring!K40</f>
        <v>2</v>
      </c>
      <c r="D23" s="17">
        <f>+BoysU13scoring!P40</f>
        <v>3</v>
      </c>
      <c r="E23" s="39">
        <f t="shared" si="1"/>
        <v>7</v>
      </c>
      <c r="F23" s="16">
        <f t="shared" si="2"/>
        <v>7</v>
      </c>
      <c r="G23" s="31">
        <f t="shared" si="3"/>
        <v>2</v>
      </c>
    </row>
    <row r="24" spans="1:10" ht="12.75">
      <c r="A24" s="37" t="s">
        <v>133</v>
      </c>
      <c r="B24" s="16">
        <f>+BoysU13scoring!E47</f>
        <v>6</v>
      </c>
      <c r="C24" s="17">
        <f>+BoysU13scoring!K47</f>
        <v>8</v>
      </c>
      <c r="D24" s="17">
        <f>+BoysU13scoring!P47</f>
        <v>6</v>
      </c>
      <c r="E24" s="39">
        <f t="shared" si="1"/>
        <v>20</v>
      </c>
      <c r="F24" s="16">
        <f t="shared" si="2"/>
        <v>3</v>
      </c>
      <c r="G24" s="31">
        <f t="shared" si="3"/>
        <v>6</v>
      </c>
      <c r="H24" s="38"/>
      <c r="I24" s="38"/>
      <c r="J24" s="38"/>
    </row>
    <row r="25" spans="1:8" ht="12.75">
      <c r="A25" s="106" t="s">
        <v>42</v>
      </c>
      <c r="B25" s="20">
        <f>+BoysU13scoring!E54</f>
        <v>1</v>
      </c>
      <c r="C25" s="21">
        <f>+BoysU13scoring!K54</f>
        <v>1</v>
      </c>
      <c r="D25" s="21">
        <f>+BoysU13scoring!P54</f>
        <v>3</v>
      </c>
      <c r="E25" s="50">
        <f t="shared" si="1"/>
        <v>5</v>
      </c>
      <c r="F25" s="20">
        <f t="shared" si="2"/>
        <v>8</v>
      </c>
      <c r="G25" s="42">
        <f t="shared" si="3"/>
        <v>1</v>
      </c>
      <c r="H25" s="17"/>
    </row>
    <row r="26" spans="1:10" ht="12.75">
      <c r="A26" s="17"/>
      <c r="B26" s="17"/>
      <c r="C26" s="17"/>
      <c r="D26" s="17"/>
      <c r="E26" s="17"/>
      <c r="F26" s="17"/>
      <c r="G26" s="41"/>
      <c r="H26" s="17"/>
      <c r="I26" s="30"/>
      <c r="J26" s="17"/>
    </row>
    <row r="27" spans="1:10" ht="12.75">
      <c r="A27" s="17"/>
      <c r="B27" s="17"/>
      <c r="C27" s="17"/>
      <c r="D27" s="17"/>
      <c r="E27" s="17"/>
      <c r="F27" s="17"/>
      <c r="G27" s="41"/>
      <c r="H27" s="17"/>
      <c r="I27" s="30"/>
      <c r="J27" s="17"/>
    </row>
    <row r="28" spans="8:10" ht="12.75">
      <c r="H28" s="17"/>
      <c r="I28" s="17"/>
      <c r="J28" s="17"/>
    </row>
    <row r="29" spans="2:5" ht="12.75">
      <c r="B29" s="115" t="s">
        <v>10</v>
      </c>
      <c r="C29" s="116"/>
      <c r="D29" s="116"/>
      <c r="E29" s="117"/>
    </row>
    <row r="30" spans="2:6" ht="12.75">
      <c r="B30" s="35" t="s">
        <v>15</v>
      </c>
      <c r="C30" s="35" t="s">
        <v>16</v>
      </c>
      <c r="D30" s="35" t="s">
        <v>17</v>
      </c>
      <c r="E30" s="36" t="s">
        <v>35</v>
      </c>
      <c r="F30" s="43" t="s">
        <v>33</v>
      </c>
    </row>
    <row r="31" spans="1:2" ht="12.75">
      <c r="A31" s="19" t="s">
        <v>58</v>
      </c>
      <c r="B31" s="11"/>
    </row>
    <row r="32" spans="1:6" ht="12.75">
      <c r="A32" s="16" t="s">
        <v>18</v>
      </c>
      <c r="B32" s="12">
        <v>7</v>
      </c>
      <c r="C32" s="13"/>
      <c r="D32" s="13"/>
      <c r="E32" s="26">
        <f aca="true" t="shared" si="4" ref="E32:E42">SUM(B32:D32)</f>
        <v>7</v>
      </c>
      <c r="F32" s="26">
        <f aca="true" t="shared" si="5" ref="F32:F42">RANK(E32,E$32:E$42,0)</f>
        <v>5</v>
      </c>
    </row>
    <row r="33" spans="1:10" ht="12.75">
      <c r="A33" s="16" t="s">
        <v>19</v>
      </c>
      <c r="B33" s="37">
        <v>10</v>
      </c>
      <c r="C33" s="17"/>
      <c r="D33" s="17"/>
      <c r="E33" s="27">
        <f t="shared" si="4"/>
        <v>10</v>
      </c>
      <c r="F33" s="27">
        <f t="shared" si="5"/>
        <v>2</v>
      </c>
      <c r="G33" s="38"/>
      <c r="H33" s="38"/>
      <c r="I33" s="38"/>
      <c r="J33" s="38"/>
    </row>
    <row r="34" spans="1:10" ht="12.75">
      <c r="A34" s="16" t="s">
        <v>20</v>
      </c>
      <c r="B34" s="37">
        <v>5</v>
      </c>
      <c r="C34" s="17"/>
      <c r="D34" s="17"/>
      <c r="E34" s="27">
        <f t="shared" si="4"/>
        <v>5</v>
      </c>
      <c r="F34" s="27">
        <f t="shared" si="5"/>
        <v>7</v>
      </c>
      <c r="G34" s="38"/>
      <c r="H34" s="38"/>
      <c r="I34" s="38"/>
      <c r="J34" s="38"/>
    </row>
    <row r="35" spans="1:6" ht="12.75">
      <c r="A35" s="16" t="s">
        <v>40</v>
      </c>
      <c r="B35" s="16">
        <v>10</v>
      </c>
      <c r="C35" s="17"/>
      <c r="D35" s="17"/>
      <c r="E35" s="27">
        <f t="shared" si="4"/>
        <v>10</v>
      </c>
      <c r="F35" s="27">
        <f t="shared" si="5"/>
        <v>2</v>
      </c>
    </row>
    <row r="36" spans="1:6" ht="12.75">
      <c r="A36" s="16" t="s">
        <v>107</v>
      </c>
      <c r="B36" s="16">
        <v>1</v>
      </c>
      <c r="C36" s="17"/>
      <c r="D36" s="17"/>
      <c r="E36" s="27">
        <f t="shared" si="4"/>
        <v>1</v>
      </c>
      <c r="F36" s="27">
        <f t="shared" si="5"/>
        <v>11</v>
      </c>
    </row>
    <row r="37" spans="1:6" ht="12.75">
      <c r="A37" s="16" t="s">
        <v>4</v>
      </c>
      <c r="B37" s="16">
        <v>11</v>
      </c>
      <c r="C37" s="17"/>
      <c r="D37" s="17"/>
      <c r="E37" s="27">
        <f t="shared" si="4"/>
        <v>11</v>
      </c>
      <c r="F37" s="27">
        <f t="shared" si="5"/>
        <v>1</v>
      </c>
    </row>
    <row r="38" spans="1:6" ht="12.75">
      <c r="A38" s="16" t="s">
        <v>5</v>
      </c>
      <c r="B38" s="16">
        <v>8</v>
      </c>
      <c r="C38" s="17"/>
      <c r="D38" s="17"/>
      <c r="E38" s="27">
        <f t="shared" si="4"/>
        <v>8</v>
      </c>
      <c r="F38" s="27">
        <f t="shared" si="5"/>
        <v>4</v>
      </c>
    </row>
    <row r="39" spans="1:6" ht="12.75">
      <c r="A39" s="16" t="s">
        <v>123</v>
      </c>
      <c r="B39" s="16">
        <v>4</v>
      </c>
      <c r="C39" s="17"/>
      <c r="D39" s="17"/>
      <c r="E39" s="27">
        <f t="shared" si="4"/>
        <v>4</v>
      </c>
      <c r="F39" s="27">
        <f t="shared" si="5"/>
        <v>8</v>
      </c>
    </row>
    <row r="40" spans="1:6" ht="12.75">
      <c r="A40" s="16" t="s">
        <v>124</v>
      </c>
      <c r="B40" s="16">
        <v>2</v>
      </c>
      <c r="C40" s="17"/>
      <c r="D40" s="17"/>
      <c r="E40" s="27">
        <f t="shared" si="4"/>
        <v>2</v>
      </c>
      <c r="F40" s="27">
        <f t="shared" si="5"/>
        <v>10</v>
      </c>
    </row>
    <row r="41" spans="1:6" ht="12.75">
      <c r="A41" s="16" t="s">
        <v>133</v>
      </c>
      <c r="B41" s="16">
        <v>6</v>
      </c>
      <c r="C41" s="17"/>
      <c r="D41" s="17"/>
      <c r="E41" s="27">
        <f t="shared" si="4"/>
        <v>6</v>
      </c>
      <c r="F41" s="27">
        <f t="shared" si="5"/>
        <v>6</v>
      </c>
    </row>
    <row r="42" spans="1:6" ht="12.75">
      <c r="A42" s="16" t="s">
        <v>134</v>
      </c>
      <c r="B42" s="20">
        <v>4</v>
      </c>
      <c r="C42" s="21"/>
      <c r="D42" s="22"/>
      <c r="E42" s="23">
        <f t="shared" si="4"/>
        <v>4</v>
      </c>
      <c r="F42" s="23">
        <f t="shared" si="5"/>
        <v>8</v>
      </c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44" t="s">
        <v>48</v>
      </c>
      <c r="B44" s="17"/>
      <c r="C44" s="17"/>
      <c r="D44" s="17"/>
      <c r="E44" s="17" t="s">
        <v>10</v>
      </c>
      <c r="F44" s="17" t="s">
        <v>33</v>
      </c>
    </row>
    <row r="45" spans="1:6" ht="12.75">
      <c r="A45" s="16" t="s">
        <v>18</v>
      </c>
      <c r="B45" s="12">
        <v>8</v>
      </c>
      <c r="C45" s="13"/>
      <c r="D45" s="13"/>
      <c r="E45" s="26">
        <f>SUM(B45:D45)</f>
        <v>8</v>
      </c>
      <c r="F45" s="26">
        <f>RANK(E45,E$45:E$52,0)</f>
        <v>1</v>
      </c>
    </row>
    <row r="46" spans="1:6" ht="12.75">
      <c r="A46" s="16" t="s">
        <v>19</v>
      </c>
      <c r="B46" s="16">
        <v>7</v>
      </c>
      <c r="C46" s="17"/>
      <c r="D46" s="17"/>
      <c r="E46" s="27">
        <f>SUM(B46:D46)</f>
        <v>7</v>
      </c>
      <c r="F46" s="27">
        <f>RANK(E46,E$45:E$52,0)</f>
        <v>2</v>
      </c>
    </row>
    <row r="47" spans="1:6" ht="12.75">
      <c r="A47" s="16" t="s">
        <v>20</v>
      </c>
      <c r="B47" s="16">
        <v>5</v>
      </c>
      <c r="C47" s="17"/>
      <c r="D47" s="17"/>
      <c r="E47" s="27">
        <f>SUM(B47:D47)</f>
        <v>5</v>
      </c>
      <c r="F47" s="27">
        <f>RANK(E47,E$45:E$52,0)</f>
        <v>4</v>
      </c>
    </row>
    <row r="48" spans="1:6" ht="12.75">
      <c r="A48" s="16" t="s">
        <v>40</v>
      </c>
      <c r="B48" s="16">
        <v>3</v>
      </c>
      <c r="C48" s="17"/>
      <c r="D48" s="17"/>
      <c r="E48" s="27">
        <f>SUM(B48:D48)</f>
        <v>3</v>
      </c>
      <c r="F48" s="27">
        <f>RANK(E48,E$45:E$52,0)</f>
        <v>6</v>
      </c>
    </row>
    <row r="49" spans="1:6" ht="12.75">
      <c r="A49" s="16" t="s">
        <v>4</v>
      </c>
      <c r="B49" s="16">
        <v>4</v>
      </c>
      <c r="C49" s="17"/>
      <c r="D49" s="17"/>
      <c r="E49" s="27">
        <f>SUM(B49:D49)</f>
        <v>4</v>
      </c>
      <c r="F49" s="27">
        <f>RANK(E49,E$45:E$52,0)</f>
        <v>5</v>
      </c>
    </row>
    <row r="50" spans="1:6" ht="12.75">
      <c r="A50" s="16" t="s">
        <v>133</v>
      </c>
      <c r="B50" s="16">
        <v>6</v>
      </c>
      <c r="C50" s="17"/>
      <c r="D50" s="17"/>
      <c r="E50" s="27">
        <f>SUM(B50:D50)</f>
        <v>6</v>
      </c>
      <c r="F50" s="27">
        <f>RANK(E50,E$45:E$52,0)</f>
        <v>3</v>
      </c>
    </row>
    <row r="51" spans="1:6" ht="12.75">
      <c r="A51" s="16"/>
      <c r="B51" s="105"/>
      <c r="C51" s="17"/>
      <c r="D51" s="17"/>
      <c r="E51" s="27">
        <f>SUM(B51:D51)</f>
        <v>0</v>
      </c>
      <c r="F51" s="27">
        <f>RANK(E51,E$45:E$52,0)</f>
        <v>7</v>
      </c>
    </row>
    <row r="52" spans="1:6" ht="12.75">
      <c r="A52" s="16"/>
      <c r="B52" s="20"/>
      <c r="C52" s="21"/>
      <c r="D52" s="21"/>
      <c r="E52" s="23">
        <f>SUM(B52:D52)</f>
        <v>0</v>
      </c>
      <c r="F52" s="23">
        <f>RANK(E52,E$45:E$52,0)</f>
        <v>7</v>
      </c>
    </row>
  </sheetData>
  <sheetProtection selectLockedCells="1" selectUnlockedCells="1"/>
  <mergeCells count="1">
    <mergeCell ref="B29:E29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4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COPPEN, Graham</dc:creator>
  <cp:keywords/>
  <dc:description/>
  <cp:lastModifiedBy>Katie</cp:lastModifiedBy>
  <cp:lastPrinted>2016-11-05T17:49:59Z</cp:lastPrinted>
  <dcterms:created xsi:type="dcterms:W3CDTF">2013-11-29T11:10:08Z</dcterms:created>
  <dcterms:modified xsi:type="dcterms:W3CDTF">2016-11-10T00:26:08Z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743037065</vt:i4>
  </property>
  <property fmtid="{D5CDD505-2E9C-101B-9397-08002B2CF9AE}" pid="3" name="_NewReviewCycle">
    <vt:lpwstr/>
  </property>
  <property fmtid="{D5CDD505-2E9C-101B-9397-08002B2CF9AE}" pid="4" name="_EmailSubject">
    <vt:lpwstr>Sportshall U11 scores</vt:lpwstr>
  </property>
  <property fmtid="{D5CDD505-2E9C-101B-9397-08002B2CF9AE}" pid="5" name="_AuthorEmail">
    <vt:lpwstr>Graham.Coppen@Airbus.com</vt:lpwstr>
  </property>
  <property fmtid="{D5CDD505-2E9C-101B-9397-08002B2CF9AE}" pid="6" name="_AuthorEmailDisplayName">
    <vt:lpwstr>COPPEN, Graham</vt:lpwstr>
  </property>
  <property fmtid="{D5CDD505-2E9C-101B-9397-08002B2CF9AE}" pid="7" name="_PreviousAdHocReviewCycleID">
    <vt:i4>-114115888</vt:i4>
  </property>
  <property fmtid="{D5CDD505-2E9C-101B-9397-08002B2CF9AE}" pid="8" name="_ReviewingToolsShownOnce">
    <vt:lpwstr/>
  </property>
</Properties>
</file>